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92.168.2.36\事務局フォルダ\06_都市木材需要拡大\R7_都市木材需要\03.様式\HP用\"/>
    </mc:Choice>
  </mc:AlternateContent>
  <xr:revisionPtr revIDLastSave="0" documentId="8_{4FADCC03-3F74-4878-A2D2-FEF98EEF7E76}" xr6:coauthVersionLast="47" xr6:coauthVersionMax="47" xr10:uidLastSave="{00000000-0000-0000-0000-000000000000}"/>
  <bookViews>
    <workbookView xWindow="-108" yWindow="-108" windowWidth="30936" windowHeight="16776" tabRatio="745" activeTab="1" xr2:uid="{00000000-000D-0000-FFFF-FFFF00000000}"/>
  </bookViews>
  <sheets>
    <sheet name="最初にお読みください" sheetId="8" r:id="rId1"/>
    <sheet name="様式6号-2-基礎的情報" sheetId="10" r:id="rId2"/>
    <sheet name="様式第6号-2（共通）" sheetId="1" r:id="rId3"/>
    <sheet name="様式第6号-2-①（CLT以外のJAS構造材)" sheetId="2" r:id="rId4"/>
    <sheet name="様式第6号-2-②（CLT）" sheetId="3" r:id="rId5"/>
    <sheet name="様式6号-2-別紙（部材調査票）" sheetId="12" r:id="rId6"/>
    <sheet name="集計シート-基礎" sheetId="11" r:id="rId7"/>
    <sheet name="集計シートｰ共通" sheetId="4" r:id="rId8"/>
    <sheet name="集計シートｰ製材" sheetId="6" r:id="rId9"/>
    <sheet name="集計シート-CLT" sheetId="7" r:id="rId10"/>
    <sheet name="集計シートCLT2" sheetId="9" state="hidden" r:id="rId11"/>
  </sheets>
  <definedNames>
    <definedName name="_xlnm._FilterDatabase" localSheetId="2" hidden="1">'様式第6号-2（共通）'!$N$15:$O$115</definedName>
    <definedName name="_xlnm.Print_Area" localSheetId="1">'様式6号-2-基礎的情報'!$A$1:$Q$81</definedName>
    <definedName name="_xlnm.Print_Area" localSheetId="2">'様式第6号-2（共通）'!$A$2:$M$115</definedName>
    <definedName name="_xlnm.Print_Area" localSheetId="3">'様式第6号-2-①（CLT以外のJAS構造材)'!$A$1:$M$94</definedName>
    <definedName name="_xlnm.Print_Area" localSheetId="4">'様式第6号-2-②（CLT）'!$A$1:$O$93</definedName>
    <definedName name="_xlnm.Print_Titles" localSheetId="1">'様式6号-2-基礎的情報'!$1:$1</definedName>
    <definedName name="_xlnm.Print_Titles" localSheetId="2">'様式第6号-2（共通）'!$2:$2</definedName>
    <definedName name="_xlnm.Print_Titles" localSheetId="3">'様式第6号-2-①（CLT以外のJAS構造材)'!$1:$1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7" i="1" l="1"/>
  <c r="E6" i="1"/>
  <c r="E5" i="1"/>
  <c r="A4" i="11"/>
  <c r="BW4" i="11"/>
  <c r="BV4" i="11"/>
  <c r="BU4" i="11"/>
  <c r="BT4" i="11"/>
  <c r="BS4" i="11"/>
  <c r="BR4" i="11"/>
  <c r="BQ4" i="11"/>
  <c r="BP4" i="11"/>
  <c r="BO4" i="11"/>
  <c r="BN4" i="11"/>
  <c r="BM4" i="11"/>
  <c r="BL4" i="11"/>
  <c r="BK4" i="11"/>
  <c r="BJ4" i="11"/>
  <c r="BI4" i="11"/>
  <c r="BH4" i="11"/>
  <c r="BG4" i="11"/>
  <c r="BF4" i="11"/>
  <c r="BE4" i="11"/>
  <c r="BD4" i="11"/>
  <c r="BC4" i="11"/>
  <c r="BB4" i="11"/>
  <c r="BA4" i="11"/>
  <c r="AZ4" i="11"/>
  <c r="AY4" i="11"/>
  <c r="AX4" i="11"/>
  <c r="AW4" i="11"/>
  <c r="AV4" i="11"/>
  <c r="AT4" i="11"/>
  <c r="AS4" i="11"/>
  <c r="AR4" i="11"/>
  <c r="AO4" i="11"/>
  <c r="AN4" i="11"/>
  <c r="AM4" i="11"/>
  <c r="AL4" i="11"/>
  <c r="AK4" i="11"/>
  <c r="AH4" i="11"/>
  <c r="AG4" i="11"/>
  <c r="AF4" i="11"/>
  <c r="AE4" i="11"/>
  <c r="AD4" i="11"/>
  <c r="AC4" i="11"/>
  <c r="AB4" i="11"/>
  <c r="AA4" i="11"/>
  <c r="Z4" i="11"/>
  <c r="Y4" i="11"/>
  <c r="X4" i="11"/>
  <c r="W4" i="11"/>
  <c r="V4" i="11"/>
  <c r="U4" i="11"/>
  <c r="T4" i="11"/>
  <c r="S4" i="11"/>
  <c r="R4" i="11"/>
  <c r="Q4" i="11"/>
  <c r="P4" i="11"/>
  <c r="O4" i="11"/>
  <c r="N4" i="11"/>
  <c r="M4" i="11"/>
  <c r="L4" i="11"/>
  <c r="K4" i="11"/>
  <c r="J4" i="11"/>
  <c r="I4" i="11"/>
  <c r="H4" i="11"/>
  <c r="G4" i="11"/>
  <c r="F4" i="11"/>
  <c r="E4" i="11"/>
  <c r="D4" i="11"/>
  <c r="C4" i="11"/>
  <c r="B4" i="11"/>
  <c r="F106" i="12"/>
  <c r="BR104" i="12"/>
  <c r="BR102" i="12"/>
  <c r="BR100" i="12"/>
  <c r="BR98" i="12"/>
  <c r="BR96" i="12"/>
  <c r="BR94" i="12"/>
  <c r="BR92" i="12"/>
  <c r="BR90" i="12"/>
  <c r="BR88" i="12"/>
  <c r="F81" i="12"/>
  <c r="BR79" i="12"/>
  <c r="BR77" i="12"/>
  <c r="BR75" i="12"/>
  <c r="BR73" i="12"/>
  <c r="BR71" i="12"/>
  <c r="BR69" i="12"/>
  <c r="BR67" i="12"/>
  <c r="BR65" i="12"/>
  <c r="BR63" i="12"/>
  <c r="F52" i="12"/>
  <c r="BR50" i="12"/>
  <c r="BR48" i="12"/>
  <c r="BR46" i="12"/>
  <c r="BR44" i="12"/>
  <c r="BR42" i="12"/>
  <c r="BR40" i="12"/>
  <c r="BR38" i="12"/>
  <c r="BR36" i="12"/>
  <c r="BR34" i="12"/>
  <c r="F27" i="12"/>
  <c r="BR25" i="12"/>
  <c r="BR23" i="12"/>
  <c r="BR21" i="12"/>
  <c r="BR19" i="12"/>
  <c r="BR17" i="12"/>
  <c r="BR15" i="12"/>
  <c r="BR13" i="12"/>
  <c r="BR11" i="12"/>
  <c r="BR9" i="12"/>
  <c r="BW2" i="11" l="1"/>
  <c r="BV2" i="11"/>
  <c r="BU2" i="11"/>
  <c r="BT2" i="11"/>
  <c r="BS2" i="11"/>
  <c r="BR2" i="11"/>
  <c r="BQ2" i="11"/>
  <c r="BP2" i="11"/>
  <c r="BO2" i="11"/>
  <c r="BN2" i="11"/>
  <c r="BM2" i="11"/>
  <c r="BL2" i="11"/>
  <c r="Q69" i="10"/>
  <c r="Q66" i="10"/>
  <c r="Y64" i="10"/>
  <c r="X64" i="10"/>
  <c r="W64" i="10"/>
  <c r="U64" i="10"/>
  <c r="U63" i="10"/>
  <c r="Q60" i="10"/>
  <c r="Q57" i="10"/>
  <c r="Y55" i="10"/>
  <c r="X55" i="10"/>
  <c r="W55" i="10"/>
  <c r="U55" i="10"/>
  <c r="U54" i="10"/>
  <c r="Q49" i="10"/>
  <c r="Q46" i="10"/>
  <c r="Y44" i="10"/>
  <c r="X44" i="10"/>
  <c r="W44" i="10"/>
  <c r="U44" i="10"/>
  <c r="U43" i="10"/>
  <c r="Q40" i="10"/>
  <c r="Q37" i="10"/>
  <c r="AU4" i="11" s="1"/>
  <c r="Y35" i="10"/>
  <c r="X35" i="10"/>
  <c r="W35" i="10"/>
  <c r="U35" i="10"/>
  <c r="U34" i="10"/>
  <c r="M30" i="10"/>
  <c r="AQ4" i="11" s="1"/>
  <c r="J30" i="10"/>
  <c r="AJ4" i="11" s="1"/>
  <c r="M29" i="10"/>
  <c r="AP4" i="11" s="1"/>
  <c r="J29" i="10"/>
  <c r="AI4" i="11" s="1"/>
  <c r="Z28" i="10"/>
  <c r="X28" i="10"/>
  <c r="Z27" i="10"/>
  <c r="X27" i="10"/>
  <c r="Z26" i="10"/>
  <c r="X26" i="10"/>
  <c r="Z25" i="10"/>
  <c r="X25" i="10"/>
  <c r="Z24" i="10"/>
  <c r="X24" i="10"/>
  <c r="X19" i="10"/>
  <c r="W19" i="10"/>
  <c r="V19" i="10"/>
  <c r="W18" i="10"/>
  <c r="V18" i="10"/>
  <c r="Y17" i="10"/>
  <c r="X17" i="10"/>
  <c r="W17" i="10"/>
  <c r="V17" i="10"/>
  <c r="X16" i="10"/>
  <c r="W16" i="10"/>
  <c r="V16" i="10"/>
  <c r="Y15" i="10"/>
  <c r="X15" i="10"/>
  <c r="W15" i="10"/>
  <c r="V15" i="10"/>
  <c r="T15" i="10"/>
  <c r="Y14" i="10"/>
  <c r="X14" i="10"/>
  <c r="W14" i="10"/>
  <c r="V14" i="10"/>
  <c r="T14" i="10"/>
  <c r="BB12" i="10"/>
  <c r="BB11" i="10"/>
  <c r="BC6" i="10"/>
  <c r="BC5" i="10"/>
  <c r="BC4" i="10"/>
  <c r="BK4" i="4" l="1"/>
  <c r="BJ4" i="4"/>
  <c r="BI4" i="4"/>
  <c r="BH4" i="4"/>
  <c r="BG4" i="4"/>
  <c r="BF4" i="4"/>
  <c r="BE4" i="4"/>
  <c r="BD4" i="4"/>
  <c r="BC4" i="4"/>
  <c r="BB4" i="4"/>
  <c r="BA4" i="4"/>
  <c r="AZ4" i="4"/>
  <c r="AY4" i="4"/>
  <c r="AX4" i="4"/>
  <c r="AW4" i="4"/>
  <c r="AV4" i="4"/>
  <c r="AU4" i="4"/>
  <c r="AT4" i="4"/>
  <c r="AS4"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L4" i="4"/>
  <c r="K4" i="4"/>
  <c r="J4" i="4"/>
  <c r="I4" i="4"/>
  <c r="H4" i="4"/>
  <c r="G4" i="4"/>
  <c r="F4" i="4"/>
  <c r="E4" i="4"/>
  <c r="D4" i="4"/>
  <c r="C4" i="4"/>
  <c r="B4" i="4"/>
  <c r="D4" i="7"/>
  <c r="C4" i="7"/>
  <c r="B4" i="7"/>
  <c r="A1" i="6" l="1"/>
  <c r="E4" i="6"/>
  <c r="F4" i="6"/>
  <c r="G4" i="6"/>
  <c r="H4" i="6"/>
  <c r="I4" i="6"/>
  <c r="J4" i="6"/>
  <c r="K4" i="6"/>
  <c r="L4" i="6"/>
  <c r="M4" i="6"/>
  <c r="N4" i="6"/>
  <c r="O4" i="6"/>
  <c r="P4" i="6"/>
  <c r="Q4" i="6"/>
  <c r="R4" i="6"/>
  <c r="S4" i="6"/>
  <c r="T4" i="6"/>
  <c r="U4" i="6"/>
  <c r="V4" i="6"/>
  <c r="W4" i="6"/>
  <c r="X4" i="6"/>
  <c r="Y4" i="6"/>
  <c r="Z4" i="6"/>
  <c r="AA4" i="6"/>
  <c r="AB4" i="6"/>
  <c r="AC4" i="6"/>
  <c r="AD4" i="6"/>
  <c r="AE4" i="6"/>
  <c r="AF4" i="6"/>
  <c r="AG4" i="6"/>
  <c r="AH4" i="6"/>
  <c r="AI4" i="6"/>
  <c r="AJ4" i="6"/>
  <c r="AK4" i="6"/>
  <c r="AL4" i="6"/>
  <c r="AM4" i="6"/>
  <c r="AN4" i="6"/>
  <c r="AO4" i="6"/>
  <c r="AP4" i="6"/>
  <c r="AQ4" i="6"/>
  <c r="AR4" i="6"/>
  <c r="AS4" i="6"/>
  <c r="AT4" i="6"/>
  <c r="AU4" i="6"/>
  <c r="AV4" i="6"/>
  <c r="AW4" i="6"/>
  <c r="AX4" i="6"/>
  <c r="AY4" i="6"/>
  <c r="AZ4" i="6"/>
  <c r="BA4" i="6"/>
  <c r="BB4" i="6"/>
  <c r="BC4" i="6"/>
  <c r="BD4" i="6"/>
  <c r="BE4" i="6"/>
  <c r="BF4" i="6"/>
  <c r="BG4" i="6"/>
  <c r="D4" i="6"/>
  <c r="C4" i="6"/>
  <c r="P4" i="7" l="1"/>
  <c r="V4" i="7"/>
  <c r="AB4" i="7"/>
  <c r="Q66" i="2" l="1"/>
  <c r="S54" i="2"/>
  <c r="S43" i="2"/>
  <c r="S42" i="2"/>
  <c r="Q40" i="2"/>
  <c r="S40" i="2"/>
  <c r="S41" i="2"/>
  <c r="R15" i="1"/>
  <c r="R11" i="1"/>
  <c r="R23" i="1"/>
  <c r="R78" i="1"/>
  <c r="R50" i="1"/>
  <c r="R49" i="1"/>
  <c r="R65" i="1"/>
  <c r="R67" i="1"/>
  <c r="R94" i="1"/>
  <c r="R79" i="1"/>
  <c r="R80" i="1"/>
  <c r="R92" i="1"/>
  <c r="M26" i="1"/>
  <c r="M18" i="1"/>
  <c r="M34" i="1"/>
  <c r="M43" i="2"/>
  <c r="M55" i="2"/>
  <c r="M79" i="2"/>
  <c r="M91" i="2"/>
  <c r="O8" i="3"/>
  <c r="O18" i="3"/>
  <c r="O29" i="3"/>
  <c r="O40" i="3"/>
  <c r="O52" i="3"/>
  <c r="AP4" i="9" l="1"/>
  <c r="AN4" i="9"/>
  <c r="AL4" i="9"/>
  <c r="AT4" i="9"/>
  <c r="AO4" i="9"/>
  <c r="AM4" i="9"/>
  <c r="AH4" i="9"/>
  <c r="AG4" i="9"/>
  <c r="AJ4" i="9"/>
  <c r="AI4" i="9"/>
  <c r="AF4" i="9"/>
  <c r="AE4" i="9"/>
  <c r="Z4" i="9"/>
  <c r="Y4" i="9"/>
  <c r="X4" i="9"/>
  <c r="W4" i="9"/>
  <c r="V4" i="9"/>
  <c r="U4" i="9"/>
  <c r="T4" i="9"/>
  <c r="S4" i="9"/>
  <c r="R4" i="9"/>
  <c r="Q4" i="9"/>
  <c r="P4" i="9"/>
  <c r="O4" i="9"/>
  <c r="K4" i="9"/>
  <c r="J63" i="2"/>
  <c r="J38" i="2"/>
  <c r="A1" i="7" l="1"/>
  <c r="T74" i="3"/>
  <c r="S74" i="3"/>
  <c r="AK4" i="9" l="1"/>
  <c r="AD4" i="9"/>
  <c r="AC4" i="9"/>
  <c r="AB4" i="9"/>
  <c r="AA4" i="9"/>
  <c r="N4" i="9"/>
  <c r="M4" i="9"/>
  <c r="L4" i="9"/>
  <c r="J4" i="9"/>
  <c r="AZ4" i="9"/>
  <c r="AR4" i="9"/>
  <c r="AS4" i="9"/>
  <c r="AU4" i="9"/>
  <c r="AW4" i="9"/>
  <c r="AY4" i="9"/>
  <c r="I4" i="9"/>
  <c r="E4" i="9"/>
  <c r="F4" i="9"/>
  <c r="G4" i="9"/>
  <c r="H4" i="9"/>
  <c r="A3" i="9"/>
  <c r="B3" i="9"/>
  <c r="C3" i="9"/>
  <c r="D3" i="9"/>
  <c r="O93" i="3"/>
  <c r="M68" i="2"/>
  <c r="M33" i="2"/>
  <c r="M23" i="2"/>
  <c r="M110" i="1"/>
  <c r="M103" i="1"/>
  <c r="M98" i="1"/>
  <c r="M85" i="1"/>
  <c r="M72" i="1"/>
  <c r="M57" i="1"/>
  <c r="S60" i="3"/>
  <c r="S59" i="3"/>
  <c r="X81" i="3" l="1"/>
  <c r="X82" i="3"/>
  <c r="X83" i="3"/>
  <c r="X84" i="3"/>
  <c r="X80" i="3"/>
  <c r="Y80" i="3"/>
  <c r="V80" i="3"/>
  <c r="W80" i="3"/>
  <c r="T81" i="3"/>
  <c r="U81" i="3"/>
  <c r="V81" i="3"/>
  <c r="W81" i="3"/>
  <c r="Y81" i="3"/>
  <c r="T82" i="3"/>
  <c r="U82" i="3"/>
  <c r="V82" i="3"/>
  <c r="W82" i="3"/>
  <c r="Y82" i="3"/>
  <c r="T83" i="3"/>
  <c r="U83" i="3"/>
  <c r="V83" i="3"/>
  <c r="W83" i="3"/>
  <c r="Y83" i="3"/>
  <c r="T84" i="3"/>
  <c r="U84" i="3"/>
  <c r="V84" i="3"/>
  <c r="W84" i="3"/>
  <c r="Y84" i="3"/>
  <c r="U80" i="3"/>
  <c r="T80" i="3"/>
  <c r="S90" i="3"/>
  <c r="U89" i="3"/>
  <c r="U88" i="3"/>
  <c r="S88" i="3"/>
  <c r="S89" i="3"/>
  <c r="S87" i="3"/>
  <c r="S86" i="3"/>
  <c r="S85" i="3"/>
  <c r="S71" i="3"/>
  <c r="U72" i="3"/>
  <c r="U73" i="3"/>
  <c r="U71" i="3"/>
  <c r="T67" i="3"/>
  <c r="U67" i="3"/>
  <c r="V67" i="3"/>
  <c r="W67" i="3"/>
  <c r="X67" i="3"/>
  <c r="U68" i="3"/>
  <c r="V68" i="3"/>
  <c r="W68" i="3"/>
  <c r="X68" i="3"/>
  <c r="U69" i="3"/>
  <c r="V69" i="3"/>
  <c r="W69" i="3"/>
  <c r="X69" i="3"/>
  <c r="U70" i="3"/>
  <c r="V70" i="3"/>
  <c r="W70" i="3"/>
  <c r="X70" i="3"/>
  <c r="T68" i="3"/>
  <c r="T69" i="3"/>
  <c r="T70" i="3"/>
  <c r="X66" i="3"/>
  <c r="W66" i="3"/>
  <c r="V66" i="3"/>
  <c r="U66" i="3"/>
  <c r="T66" i="3"/>
  <c r="S66" i="3"/>
  <c r="S67" i="3"/>
  <c r="S68" i="3"/>
  <c r="S69" i="3"/>
  <c r="S70" i="3"/>
  <c r="U62" i="3"/>
  <c r="U61" i="3"/>
  <c r="U63" i="3"/>
  <c r="U64" i="3"/>
  <c r="AX4" i="9" s="1"/>
  <c r="S62" i="3"/>
  <c r="S63" i="3"/>
  <c r="S64" i="3"/>
  <c r="AV4" i="9" s="1"/>
  <c r="S61" i="3"/>
  <c r="S65" i="3"/>
  <c r="S72" i="3"/>
  <c r="S73" i="3"/>
  <c r="S75" i="3"/>
  <c r="S76" i="3"/>
  <c r="S77" i="3"/>
  <c r="S80" i="3"/>
  <c r="S81" i="3"/>
  <c r="S82" i="3"/>
  <c r="S83" i="3"/>
  <c r="S84" i="3"/>
  <c r="B4" i="9"/>
  <c r="R10" i="1"/>
  <c r="C4" i="9" l="1"/>
  <c r="V11" i="1"/>
  <c r="Q6" i="2" l="1"/>
  <c r="Q8" i="2"/>
  <c r="Q7" i="2"/>
  <c r="Q75" i="2"/>
  <c r="Q63" i="2"/>
  <c r="R64" i="1"/>
  <c r="K63" i="1" l="1"/>
  <c r="R66" i="1"/>
  <c r="R91" i="1"/>
  <c r="R93" i="1" s="1"/>
  <c r="R90" i="1"/>
  <c r="R89" i="1"/>
  <c r="R48" i="1"/>
  <c r="R47" i="1"/>
  <c r="K66" i="1"/>
  <c r="R62" i="1"/>
  <c r="R63" i="1"/>
  <c r="K94" i="1" l="1"/>
  <c r="R51" i="1"/>
  <c r="R82" i="1"/>
  <c r="K81" i="1" s="1"/>
  <c r="R77" i="1"/>
  <c r="I63" i="1" l="1"/>
  <c r="I78" i="1"/>
  <c r="J82" i="1"/>
  <c r="R81" i="1"/>
  <c r="Q87" i="2" l="1"/>
  <c r="D5" i="2" l="1"/>
  <c r="I10" i="1" l="1"/>
  <c r="Q29" i="2"/>
  <c r="Q19" i="2"/>
  <c r="Q14" i="2"/>
  <c r="S77" i="2"/>
  <c r="Q77" i="2"/>
  <c r="Q41" i="2"/>
  <c r="Q53" i="2"/>
  <c r="Q30" i="2"/>
  <c r="R29" i="2"/>
  <c r="Q38" i="2"/>
  <c r="R41" i="1"/>
  <c r="R40" i="1"/>
  <c r="S65" i="2" l="1"/>
  <c r="R85" i="1" l="1"/>
  <c r="R97" i="1"/>
  <c r="S47" i="3"/>
  <c r="J44" i="3" s="1"/>
  <c r="S12" i="3"/>
  <c r="I12" i="3" s="1"/>
  <c r="K78" i="1" l="1"/>
  <c r="I91" i="1"/>
  <c r="K91" i="1"/>
  <c r="J4" i="7" l="1"/>
  <c r="D8" i="7"/>
  <c r="D7" i="7"/>
  <c r="S13" i="3" l="1"/>
  <c r="S17" i="3"/>
  <c r="Q39" i="2" l="1"/>
  <c r="I39" i="2" s="1"/>
  <c r="Q20" i="2"/>
  <c r="Q9" i="2"/>
  <c r="Q10" i="2"/>
  <c r="Q65" i="2"/>
  <c r="Q52" i="2"/>
  <c r="S53" i="2"/>
  <c r="F11" i="1" l="1"/>
  <c r="S67" i="2"/>
  <c r="K48" i="1" l="1"/>
  <c r="R52" i="1"/>
  <c r="K51" i="1" s="1"/>
  <c r="I48" i="1"/>
  <c r="R18" i="1"/>
  <c r="R26" i="1"/>
  <c r="R31" i="1" l="1"/>
  <c r="Q13" i="2" l="1"/>
  <c r="J14" i="2" s="1"/>
  <c r="Q18" i="2"/>
  <c r="Q28" i="2"/>
  <c r="Q51" i="2"/>
  <c r="I51" i="2" s="1"/>
  <c r="Q64" i="2"/>
  <c r="I64" i="2" s="1"/>
  <c r="I75" i="2"/>
  <c r="Q88" i="2"/>
  <c r="J86" i="2" s="1"/>
  <c r="S78" i="2"/>
  <c r="S66" i="2"/>
  <c r="R110" i="1"/>
  <c r="R103" i="1" l="1"/>
  <c r="R72" i="1"/>
  <c r="R57" i="1"/>
  <c r="R34" i="1"/>
  <c r="E5" i="3" l="1"/>
  <c r="E4" i="3"/>
  <c r="E3" i="3"/>
  <c r="D4" i="2"/>
  <c r="D3" i="2"/>
  <c r="B4" i="6" s="1"/>
  <c r="D4" i="9" l="1"/>
  <c r="S76" i="2"/>
  <c r="S52" i="2"/>
  <c r="T15" i="1" l="1"/>
  <c r="F13" i="1" s="1"/>
  <c r="S15" i="1"/>
  <c r="S46" i="3"/>
  <c r="F12" i="1" l="1"/>
  <c r="C43" i="3"/>
  <c r="C32" i="3"/>
  <c r="C21" i="3"/>
  <c r="S23" i="3"/>
  <c r="S24" i="3" s="1"/>
  <c r="S34" i="3"/>
  <c r="S45" i="3"/>
  <c r="Q76" i="2" l="1"/>
  <c r="AA4" i="7" l="1"/>
  <c r="Z4" i="7"/>
  <c r="Y4" i="7"/>
  <c r="X4" i="7"/>
  <c r="W4" i="7"/>
  <c r="U4" i="7"/>
  <c r="T4" i="7"/>
  <c r="S4" i="7"/>
  <c r="R4" i="7"/>
  <c r="Q4" i="7"/>
  <c r="O4" i="7"/>
  <c r="N4" i="7"/>
  <c r="M4" i="7"/>
  <c r="L4" i="7"/>
  <c r="E4" i="7"/>
  <c r="I4" i="7"/>
  <c r="H4" i="7"/>
  <c r="G4" i="7"/>
  <c r="K4" i="7"/>
  <c r="F4" i="7"/>
  <c r="AB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CatenaRentalSystem</author>
  </authors>
  <commentList>
    <comment ref="D11" authorId="0" shapeId="0" xr:uid="{00000000-0006-0000-0200-000001000000}">
      <text>
        <r>
          <rPr>
            <sz val="9"/>
            <color indexed="81"/>
            <rFont val="Meiryo UI"/>
            <family val="3"/>
            <charset val="128"/>
          </rPr>
          <t>※使用木材が以下の場合選択</t>
        </r>
        <r>
          <rPr>
            <b/>
            <sz val="9"/>
            <color indexed="81"/>
            <rFont val="Meiryo UI"/>
            <family val="3"/>
            <charset val="128"/>
          </rPr>
          <t xml:space="preserve">
　・機械等級構造用製材
　・目視等級区分構造用製材
　・2×4工法構造用製材
　・構造用集成材
　・構造用LVL
　・保存処理材
　・構造用合板
　・構造用パネル</t>
        </r>
      </text>
    </comment>
    <comment ref="M18" authorId="0" shapeId="0" xr:uid="{00000000-0006-0000-0200-000002000000}">
      <text>
        <r>
          <rPr>
            <sz val="11"/>
            <color indexed="12"/>
            <rFont val="Yu Gothic UI Semilight"/>
            <family val="3"/>
            <charset val="128"/>
          </rPr>
          <t>文字数カウント</t>
        </r>
      </text>
    </comment>
    <comment ref="M26" authorId="0" shapeId="0" xr:uid="{00000000-0006-0000-0200-000003000000}">
      <text>
        <r>
          <rPr>
            <sz val="11"/>
            <color indexed="12"/>
            <rFont val="Yu Gothic UI Semilight"/>
            <family val="3"/>
            <charset val="128"/>
          </rPr>
          <t>文字数カウント</t>
        </r>
      </text>
    </comment>
    <comment ref="M34" authorId="0" shapeId="0" xr:uid="{00000000-0006-0000-0200-000004000000}">
      <text>
        <r>
          <rPr>
            <sz val="11"/>
            <color indexed="12"/>
            <rFont val="Yu Gothic UI Semilight"/>
            <family val="3"/>
            <charset val="128"/>
          </rPr>
          <t>文字数カウント</t>
        </r>
      </text>
    </comment>
    <comment ref="M57" authorId="0" shapeId="0" xr:uid="{00000000-0006-0000-0200-000005000000}">
      <text>
        <r>
          <rPr>
            <sz val="11"/>
            <color indexed="12"/>
            <rFont val="Yu Gothic UI Semilight"/>
            <family val="3"/>
            <charset val="128"/>
          </rPr>
          <t>文字数カウント</t>
        </r>
      </text>
    </comment>
    <comment ref="M72" authorId="0" shapeId="0" xr:uid="{00000000-0006-0000-0200-000006000000}">
      <text>
        <r>
          <rPr>
            <sz val="11"/>
            <color indexed="12"/>
            <rFont val="Yu Gothic UI Semilight"/>
            <family val="3"/>
            <charset val="128"/>
          </rPr>
          <t>文字数カウント</t>
        </r>
      </text>
    </comment>
    <comment ref="M85" authorId="0" shapeId="0" xr:uid="{00000000-0006-0000-0200-000007000000}">
      <text>
        <r>
          <rPr>
            <sz val="11"/>
            <color indexed="12"/>
            <rFont val="Yu Gothic UI Semilight"/>
            <family val="3"/>
            <charset val="128"/>
          </rPr>
          <t>文字数カウント</t>
        </r>
      </text>
    </comment>
    <comment ref="M98" authorId="0" shapeId="0" xr:uid="{00000000-0006-0000-0200-000008000000}">
      <text>
        <r>
          <rPr>
            <sz val="11"/>
            <color indexed="12"/>
            <rFont val="Yu Gothic UI Semilight"/>
            <family val="3"/>
            <charset val="128"/>
          </rPr>
          <t>文字数カウント</t>
        </r>
      </text>
    </comment>
    <comment ref="M103" authorId="0" shapeId="0" xr:uid="{00000000-0006-0000-0200-000009000000}">
      <text>
        <r>
          <rPr>
            <sz val="11"/>
            <color indexed="12"/>
            <rFont val="Yu Gothic UI Semilight"/>
            <family val="3"/>
            <charset val="128"/>
          </rPr>
          <t>文字数カウント</t>
        </r>
      </text>
    </comment>
    <comment ref="M110" authorId="0" shapeId="0" xr:uid="{00000000-0006-0000-0200-00000A000000}">
      <text>
        <r>
          <rPr>
            <sz val="11"/>
            <color indexed="12"/>
            <rFont val="Yu Gothic UI Semilight"/>
            <family val="3"/>
            <charset val="128"/>
          </rPr>
          <t>文字数カウント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CatenaRentalSystem</author>
  </authors>
  <commentList>
    <comment ref="M23" authorId="0" shapeId="0" xr:uid="{00000000-0006-0000-0300-000001000000}">
      <text>
        <r>
          <rPr>
            <sz val="11"/>
            <color indexed="12"/>
            <rFont val="Yu Gothic UI Semilight"/>
            <family val="3"/>
            <charset val="128"/>
          </rPr>
          <t>文字数カウント</t>
        </r>
      </text>
    </comment>
    <comment ref="M33" authorId="0" shapeId="0" xr:uid="{00000000-0006-0000-0300-000002000000}">
      <text>
        <r>
          <rPr>
            <sz val="11"/>
            <color indexed="12"/>
            <rFont val="Yu Gothic UI Semilight"/>
            <family val="3"/>
            <charset val="128"/>
          </rPr>
          <t>文字数カウント</t>
        </r>
      </text>
    </comment>
    <comment ref="M43" authorId="0" shapeId="0" xr:uid="{00000000-0006-0000-0300-000003000000}">
      <text>
        <r>
          <rPr>
            <sz val="11"/>
            <color indexed="12"/>
            <rFont val="Yu Gothic UI Semilight"/>
            <family val="3"/>
            <charset val="128"/>
          </rPr>
          <t>文字数カウント</t>
        </r>
      </text>
    </comment>
    <comment ref="M55" authorId="0" shapeId="0" xr:uid="{00000000-0006-0000-0300-000004000000}">
      <text>
        <r>
          <rPr>
            <sz val="11"/>
            <color indexed="12"/>
            <rFont val="Yu Gothic UI Semilight"/>
            <family val="3"/>
            <charset val="128"/>
          </rPr>
          <t>文字数カウント</t>
        </r>
      </text>
    </comment>
    <comment ref="M68" authorId="0" shapeId="0" xr:uid="{00000000-0006-0000-0300-000005000000}">
      <text>
        <r>
          <rPr>
            <sz val="11"/>
            <color indexed="12"/>
            <rFont val="Yu Gothic UI Semilight"/>
            <family val="3"/>
            <charset val="128"/>
          </rPr>
          <t>文字数カウント</t>
        </r>
      </text>
    </comment>
    <comment ref="M79" authorId="0" shapeId="0" xr:uid="{00000000-0006-0000-0300-000006000000}">
      <text>
        <r>
          <rPr>
            <sz val="11"/>
            <color indexed="12"/>
            <rFont val="Yu Gothic UI Semilight"/>
            <family val="3"/>
            <charset val="128"/>
          </rPr>
          <t>文字数カウント</t>
        </r>
      </text>
    </comment>
    <comment ref="M91" authorId="0" shapeId="0" xr:uid="{00000000-0006-0000-0300-000007000000}">
      <text>
        <r>
          <rPr>
            <sz val="11"/>
            <color indexed="12"/>
            <rFont val="Yu Gothic UI Semilight"/>
            <family val="3"/>
            <charset val="128"/>
          </rPr>
          <t>文字数カウント</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CatenaRentalSystem</author>
  </authors>
  <commentList>
    <comment ref="O8" authorId="0" shapeId="0" xr:uid="{00000000-0006-0000-0400-000001000000}">
      <text>
        <r>
          <rPr>
            <sz val="11"/>
            <color indexed="12"/>
            <rFont val="Yu Gothic UI Semilight"/>
            <family val="3"/>
            <charset val="128"/>
          </rPr>
          <t>文字数カウント</t>
        </r>
      </text>
    </comment>
    <comment ref="O18" authorId="0" shapeId="0" xr:uid="{00000000-0006-0000-0400-000002000000}">
      <text>
        <r>
          <rPr>
            <sz val="11"/>
            <color indexed="12"/>
            <rFont val="Yu Gothic UI Semilight"/>
            <family val="3"/>
            <charset val="128"/>
          </rPr>
          <t>文字数カウント</t>
        </r>
      </text>
    </comment>
    <comment ref="O29" authorId="0" shapeId="0" xr:uid="{00000000-0006-0000-0400-000003000000}">
      <text>
        <r>
          <rPr>
            <sz val="11"/>
            <color indexed="12"/>
            <rFont val="Yu Gothic UI Semilight"/>
            <family val="3"/>
            <charset val="128"/>
          </rPr>
          <t>文字数カウント</t>
        </r>
      </text>
    </comment>
    <comment ref="O40" authorId="0" shapeId="0" xr:uid="{00000000-0006-0000-0400-000004000000}">
      <text>
        <r>
          <rPr>
            <sz val="11"/>
            <color indexed="12"/>
            <rFont val="Yu Gothic UI Semilight"/>
            <family val="3"/>
            <charset val="128"/>
          </rPr>
          <t>文字数カウント</t>
        </r>
      </text>
    </comment>
    <comment ref="O52" authorId="0" shapeId="0" xr:uid="{00000000-0006-0000-0400-000005000000}">
      <text>
        <r>
          <rPr>
            <sz val="11"/>
            <color indexed="12"/>
            <rFont val="Yu Gothic UI Semilight"/>
            <family val="3"/>
            <charset val="128"/>
          </rPr>
          <t>文字数カウント</t>
        </r>
      </text>
    </comment>
  </commentList>
</comments>
</file>

<file path=xl/sharedStrings.xml><?xml version="1.0" encoding="utf-8"?>
<sst xmlns="http://schemas.openxmlformats.org/spreadsheetml/2006/main" count="2475" uniqueCount="975">
  <si>
    <t>ＪＡＳ構造材実証支援事業報告書</t>
  </si>
  <si>
    <t>※連携により申請した場合は、上記項目について連携者の意見も記載して下さい。</t>
  </si>
  <si>
    <t>（※ご自身で構造設計を行っていない場合には構造設計者にヒアリングしてください。）</t>
  </si>
  <si>
    <t>目視等級区分構造用製材</t>
  </si>
  <si>
    <t>構造用集成材　　　　　　</t>
  </si>
  <si>
    <t>　該当する調達先のすべてにチェックを入れてください。</t>
  </si>
  <si>
    <t>％</t>
  </si>
  <si>
    <t>日</t>
  </si>
  <si>
    <t>様式第６号－２－②（ＣＬＴ）－１</t>
  </si>
  <si>
    <t>⑤構造設計において苦労はしましたか？　</t>
  </si>
  <si>
    <t>様式第６号－２－②（ＣＬＴ）－２</t>
  </si>
  <si>
    <t>施主の名称</t>
  </si>
  <si>
    <t>構造の工法(設計ルート)</t>
  </si>
  <si>
    <t>構造別階数(内訳)</t>
  </si>
  <si>
    <t>CLTの施工に掛かるクレーン等機械の大きさ別の台数</t>
  </si>
  <si>
    <t>輸送に要したトラックの種類と延べ台数</t>
  </si>
  <si>
    <t>使用したCLTの製造工場名</t>
  </si>
  <si>
    <t>(所在地市町村名)</t>
  </si>
  <si>
    <t>使用したCLTのﾌﾟﾚｶｯﾄ工場名</t>
  </si>
  <si>
    <t>代表的な接合金具の製造工場</t>
  </si>
  <si>
    <t>使用したCLTの規格・数量等</t>
  </si>
  <si>
    <t>部材名</t>
  </si>
  <si>
    <t>樹種</t>
  </si>
  <si>
    <t>屋根</t>
  </si>
  <si>
    <t>横架材</t>
  </si>
  <si>
    <t>壁材</t>
  </si>
  <si>
    <t>床材</t>
  </si>
  <si>
    <t>その他</t>
  </si>
  <si>
    <t>建築物の用途による制限</t>
  </si>
  <si>
    <t>今後の普及計画</t>
  </si>
  <si>
    <t>（選択する、複数選択可）</t>
  </si>
  <si>
    <t>品質が悪い</t>
    <phoneticPr fontId="1"/>
  </si>
  <si>
    <t>品質が良い</t>
    <phoneticPr fontId="1"/>
  </si>
  <si>
    <t>価格が高い</t>
    <phoneticPr fontId="1"/>
  </si>
  <si>
    <t>価格が安い</t>
    <phoneticPr fontId="1"/>
  </si>
  <si>
    <t>木造軸組工法</t>
    <phoneticPr fontId="1"/>
  </si>
  <si>
    <t>CLTパネル工法</t>
    <phoneticPr fontId="1"/>
  </si>
  <si>
    <t>RC造</t>
    <phoneticPr fontId="1"/>
  </si>
  <si>
    <t>鉄骨造</t>
    <phoneticPr fontId="1"/>
  </si>
  <si>
    <t>その他</t>
    <phoneticPr fontId="1"/>
  </si>
  <si>
    <t>Yes</t>
    <phoneticPr fontId="1"/>
  </si>
  <si>
    <t>No</t>
    <phoneticPr fontId="1"/>
  </si>
  <si>
    <t>寸法精度が良い</t>
  </si>
  <si>
    <t>施工性が良い</t>
  </si>
  <si>
    <t>構造安全性が高い</t>
  </si>
  <si>
    <t>信頼性が高い</t>
  </si>
  <si>
    <t>)</t>
    <phoneticPr fontId="1"/>
  </si>
  <si>
    <t>寸法精度が悪い</t>
  </si>
  <si>
    <t>施工性が悪い</t>
  </si>
  <si>
    <t>構造安全性が低い</t>
  </si>
  <si>
    <t>信頼性が低い</t>
  </si>
  <si>
    <t>コストパフォーマンスが低い</t>
  </si>
  <si>
    <t>JAS認定工場が少ない</t>
  </si>
  <si>
    <t>（※ご自身で構造設計を行っていない場合には構造設計者にヒアリングしてください。）</t>
    <phoneticPr fontId="1"/>
  </si>
  <si>
    <t>構造計算に組み込みやすい</t>
  </si>
  <si>
    <t>設計の自由度が高い</t>
  </si>
  <si>
    <t>強度・品質が高い</t>
    <phoneticPr fontId="1"/>
  </si>
  <si>
    <t>①  なぜCLTを選択したか理由を具体的に記入して下さい。</t>
  </si>
  <si>
    <t>③  他の構造選択肢と比較して、ＣＬＴが優位となった点は次のうちどれに該当しますか？</t>
  </si>
  <si>
    <t>構造計算に組み込みにくい</t>
  </si>
  <si>
    <t>設計の自由度が低い</t>
  </si>
  <si>
    <t>☑</t>
  </si>
  <si>
    <t>様式第6号-2（共通）</t>
  </si>
  <si>
    <t>事業番号：</t>
    <rPh sb="0" eb="4">
      <t>ジギョウバンゴウ</t>
    </rPh>
    <phoneticPr fontId="1"/>
  </si>
  <si>
    <t>物件名：</t>
    <rPh sb="0" eb="3">
      <t>ブッケンメイ</t>
    </rPh>
    <phoneticPr fontId="1"/>
  </si>
  <si>
    <t>事業№</t>
    <rPh sb="0" eb="3">
      <t>ジギョウナンバー</t>
    </rPh>
    <phoneticPr fontId="1"/>
  </si>
  <si>
    <t>物件名</t>
    <rPh sb="0" eb="3">
      <t>ブッケンメイ</t>
    </rPh>
    <phoneticPr fontId="1"/>
  </si>
  <si>
    <t>⑦希望・期待</t>
    <rPh sb="1" eb="3">
      <t>キボウ</t>
    </rPh>
    <rPh sb="4" eb="6">
      <t>キタイ</t>
    </rPh>
    <phoneticPr fontId="1"/>
  </si>
  <si>
    <t>⑧普及の取り組み</t>
    <rPh sb="1" eb="3">
      <t>フキュウ</t>
    </rPh>
    <rPh sb="4" eb="5">
      <t>ト</t>
    </rPh>
    <rPh sb="6" eb="7">
      <t>ク</t>
    </rPh>
    <phoneticPr fontId="1"/>
  </si>
  <si>
    <t>②木造軸組工法【前】</t>
  </si>
  <si>
    <t>②CLTパネル工法【前】</t>
  </si>
  <si>
    <t>②鉄骨造【前】</t>
  </si>
  <si>
    <t>②RC造【前】</t>
  </si>
  <si>
    <t>②その他【前】</t>
  </si>
  <si>
    <t>②木造軸組工法【後】</t>
  </si>
  <si>
    <t>②CLTパネル工法【後】</t>
  </si>
  <si>
    <t>②鉄骨造【後】</t>
  </si>
  <si>
    <t>②RC造【後】</t>
  </si>
  <si>
    <t>②その他【後】</t>
  </si>
  <si>
    <t>④その他</t>
  </si>
  <si>
    <t>機械等級構造用製材　</t>
    <phoneticPr fontId="1"/>
  </si>
  <si>
    <t>構造用合板</t>
    <phoneticPr fontId="1"/>
  </si>
  <si>
    <t>構造用パネル</t>
    <phoneticPr fontId="1"/>
  </si>
  <si>
    <t>やや苦労した</t>
  </si>
  <si>
    <t>どちらともいえない</t>
  </si>
  <si>
    <t>あまり苦労しなかった</t>
  </si>
  <si>
    <t>苦労しなかった</t>
    <phoneticPr fontId="1"/>
  </si>
  <si>
    <t>とても苦労した</t>
  </si>
  <si>
    <t>とても苦労した</t>
    <phoneticPr fontId="1"/>
  </si>
  <si>
    <t>取引先からの紹介</t>
  </si>
  <si>
    <t>本事業のホームページ</t>
  </si>
  <si>
    <t>既存取引先</t>
    <phoneticPr fontId="1"/>
  </si>
  <si>
    <t>地元材木店　　</t>
    <phoneticPr fontId="1"/>
  </si>
  <si>
    <t>プレカット工場</t>
    <phoneticPr fontId="1"/>
  </si>
  <si>
    <t>商社等流通事業者</t>
    <phoneticPr fontId="1"/>
  </si>
  <si>
    <t>変わらない</t>
  </si>
  <si>
    <t>比較していない</t>
    <phoneticPr fontId="1"/>
  </si>
  <si>
    <t>■目視等級区分構造用製材</t>
    <phoneticPr fontId="1"/>
  </si>
  <si>
    <t>■機械等級構造用製材</t>
    <phoneticPr fontId="1"/>
  </si>
  <si>
    <t>（短い場合はマイナスを付けてください）　</t>
  </si>
  <si>
    <t>やや利用したい</t>
  </si>
  <si>
    <t>あまり利用したくない</t>
  </si>
  <si>
    <t>とても利用したい</t>
    <phoneticPr fontId="1"/>
  </si>
  <si>
    <t>利用したくない</t>
    <phoneticPr fontId="1"/>
  </si>
  <si>
    <t>事業№</t>
    <rPh sb="0" eb="3">
      <t>ジギョウナンバー</t>
    </rPh>
    <phoneticPr fontId="1"/>
  </si>
  <si>
    <t>C10</t>
  </si>
  <si>
    <t>C11</t>
  </si>
  <si>
    <t>C13</t>
  </si>
  <si>
    <t>C14</t>
  </si>
  <si>
    <t>C15</t>
  </si>
  <si>
    <t>C18</t>
  </si>
  <si>
    <t>C19</t>
  </si>
  <si>
    <t>C20</t>
  </si>
  <si>
    <t>C21</t>
  </si>
  <si>
    <t>C24</t>
  </si>
  <si>
    <t>C25</t>
  </si>
  <si>
    <t>C26</t>
  </si>
  <si>
    <t>C27</t>
  </si>
  <si>
    <t>C28</t>
  </si>
  <si>
    <t>C35</t>
  </si>
  <si>
    <t>C36</t>
  </si>
  <si>
    <t>C37</t>
  </si>
  <si>
    <t>C38</t>
  </si>
  <si>
    <t>C39</t>
  </si>
  <si>
    <t>C46</t>
  </si>
  <si>
    <t>C47</t>
  </si>
  <si>
    <t>C48</t>
  </si>
  <si>
    <t>C49</t>
  </si>
  <si>
    <t>C57</t>
  </si>
  <si>
    <t>C60</t>
  </si>
  <si>
    <t>C71</t>
  </si>
  <si>
    <t>C73</t>
  </si>
  <si>
    <t>C74</t>
  </si>
  <si>
    <t>C82</t>
  </si>
  <si>
    <t>C84</t>
  </si>
  <si>
    <t>C85</t>
  </si>
  <si>
    <t>①-2　どのように業者を見つけましたか？</t>
    <phoneticPr fontId="1"/>
  </si>
  <si>
    <t>①-1とても苦労した</t>
  </si>
  <si>
    <t>①-1やや苦労した</t>
  </si>
  <si>
    <t>①-1どちらともいえない</t>
  </si>
  <si>
    <t>①-1あまり苦労しなかった</t>
  </si>
  <si>
    <t>①-1苦労しなかった</t>
  </si>
  <si>
    <t>①-2既存取引先</t>
  </si>
  <si>
    <t>①-2取引先からの紹介</t>
  </si>
  <si>
    <t>①-2本事業のホームページ</t>
  </si>
  <si>
    <t>①-2その他</t>
  </si>
  <si>
    <t>①-2その他内容</t>
  </si>
  <si>
    <t>①-3地元材木店　　</t>
  </si>
  <si>
    <t>①-3プレカット工場</t>
  </si>
  <si>
    <t>①-3商社等流通事業者</t>
  </si>
  <si>
    <t>①-3その他</t>
  </si>
  <si>
    <t>①-3その他内容</t>
  </si>
  <si>
    <t>②-1変わらない</t>
  </si>
  <si>
    <t>②-1比較していない</t>
  </si>
  <si>
    <t>③₋1変わらない</t>
  </si>
  <si>
    <t>③₋1JAS材が短い</t>
  </si>
  <si>
    <t>③₋1比較していない</t>
  </si>
  <si>
    <t>③₋1比較なし理由</t>
  </si>
  <si>
    <t>④とても利用したい</t>
  </si>
  <si>
    <t>④やや利用したい</t>
  </si>
  <si>
    <t>④どちらともいえない</t>
  </si>
  <si>
    <t>④あまり利用したくない</t>
  </si>
  <si>
    <t>④利用したくない</t>
  </si>
  <si>
    <t>構造用LVL</t>
    <phoneticPr fontId="1"/>
  </si>
  <si>
    <t>2x4工法構造用製材　</t>
    <phoneticPr fontId="1"/>
  </si>
  <si>
    <t>製材</t>
    <rPh sb="0" eb="2">
      <t>セイザイ</t>
    </rPh>
    <phoneticPr fontId="1"/>
  </si>
  <si>
    <t>回答分類</t>
    <rPh sb="0" eb="2">
      <t>カイトウ</t>
    </rPh>
    <rPh sb="2" eb="4">
      <t>ブンルイ</t>
    </rPh>
    <phoneticPr fontId="1"/>
  </si>
  <si>
    <t>共通</t>
    <rPh sb="0" eb="2">
      <t>キョウツウ</t>
    </rPh>
    <phoneticPr fontId="1"/>
  </si>
  <si>
    <t>先進性</t>
  </si>
  <si>
    <t>環境面</t>
  </si>
  <si>
    <t>地域貢献</t>
  </si>
  <si>
    <t>2ｘ4</t>
    <phoneticPr fontId="1"/>
  </si>
  <si>
    <t>検討していない</t>
    <phoneticPr fontId="1"/>
  </si>
  <si>
    <t>在来工法</t>
    <phoneticPr fontId="1"/>
  </si>
  <si>
    <t>価格</t>
  </si>
  <si>
    <t>価格</t>
    <phoneticPr fontId="1"/>
  </si>
  <si>
    <t>工法＋</t>
    <phoneticPr fontId="1"/>
  </si>
  <si>
    <t>棟</t>
    <rPh sb="0" eb="1">
      <t>トウ</t>
    </rPh>
    <phoneticPr fontId="1"/>
  </si>
  <si>
    <t>発注先</t>
    <phoneticPr fontId="1"/>
  </si>
  <si>
    <t xml:space="preserve">②   他の構造を検討しましたか？  </t>
    <phoneticPr fontId="1"/>
  </si>
  <si>
    <t>CLT製造工場</t>
    <phoneticPr fontId="1"/>
  </si>
  <si>
    <t>910㎜</t>
    <phoneticPr fontId="1"/>
  </si>
  <si>
    <t>1,000㎜</t>
    <phoneticPr fontId="1"/>
  </si>
  <si>
    <t>階</t>
    <phoneticPr fontId="1"/>
  </si>
  <si>
    <t>円</t>
    <phoneticPr fontId="1"/>
  </si>
  <si>
    <t>防火地域</t>
  </si>
  <si>
    <t>準防火地域</t>
  </si>
  <si>
    <t>　)</t>
  </si>
  <si>
    <t>階</t>
    <rPh sb="0" eb="1">
      <t>カイ</t>
    </rPh>
    <phoneticPr fontId="1"/>
  </si>
  <si>
    <t>□</t>
  </si>
  <si>
    <t>↓その他を選択した方は、その他の構造を具体的に記入して下さい。</t>
    <phoneticPr fontId="1"/>
  </si>
  <si>
    <t>【変更前】</t>
    <phoneticPr fontId="1"/>
  </si>
  <si>
    <t>【変更後】</t>
    <phoneticPr fontId="1"/>
  </si>
  <si>
    <t>様式第６号－２（共通）</t>
    <phoneticPr fontId="1"/>
  </si>
  <si>
    <t>②その他【前】内容</t>
    <rPh sb="7" eb="9">
      <t>ナイヨウ</t>
    </rPh>
    <phoneticPr fontId="1"/>
  </si>
  <si>
    <t>強度・品質が低い</t>
    <phoneticPr fontId="1"/>
  </si>
  <si>
    <t>その他（</t>
    <phoneticPr fontId="1"/>
  </si>
  <si>
    <t>事業申請者名：</t>
    <rPh sb="0" eb="4">
      <t>ジギョウシンセイ</t>
    </rPh>
    <rPh sb="4" eb="5">
      <t>シャ</t>
    </rPh>
    <rPh sb="5" eb="6">
      <t>メイ</t>
    </rPh>
    <phoneticPr fontId="1"/>
  </si>
  <si>
    <t>※130文字以内で入力</t>
    <rPh sb="9" eb="11">
      <t>ニュウリョク</t>
    </rPh>
    <phoneticPr fontId="1"/>
  </si>
  <si>
    <t>↓その他を選択した方は、具体的に記載して下さい。</t>
    <phoneticPr fontId="1"/>
  </si>
  <si>
    <t>↓比較していないを選択した方は、なぜ比較しなかったのですか？</t>
    <phoneticPr fontId="1"/>
  </si>
  <si>
    <t>■機械等級構造用製材</t>
    <phoneticPr fontId="1"/>
  </si>
  <si>
    <t>■目視等級構造用製材</t>
    <phoneticPr fontId="1"/>
  </si>
  <si>
    <t>↓それはなぜですか？選択した理由を具体的に記入してください。</t>
    <phoneticPr fontId="1"/>
  </si>
  <si>
    <t>①-3　JAS材を発注した供給業者の業種について教えてください。</t>
  </si>
  <si>
    <t>JAS製材工場</t>
  </si>
  <si>
    <t>JAS材が高い</t>
  </si>
  <si>
    <t>③   JAS材とJAS材以外の木材を比較した場合、納期は次のうちどれに該当しますか？</t>
  </si>
  <si>
    <t>構造用LVL</t>
    <phoneticPr fontId="1"/>
  </si>
  <si>
    <t>2×4工法構造用製材　</t>
    <phoneticPr fontId="1"/>
  </si>
  <si>
    <t>↓優位となった点の理由を具体的に記入して下さい。</t>
    <phoneticPr fontId="1"/>
  </si>
  <si>
    <t>どのような点で苦労したか具体的に記入して下さい。</t>
    <phoneticPr fontId="1"/>
  </si>
  <si>
    <t>↓とても苦労した／やや苦労した／どちらともいえない／あまり苦労しなかったを選択した方は、</t>
    <phoneticPr fontId="1"/>
  </si>
  <si>
    <t>C8</t>
    <phoneticPr fontId="1"/>
  </si>
  <si>
    <t>C9</t>
  </si>
  <si>
    <t>C16</t>
  </si>
  <si>
    <t>C23</t>
  </si>
  <si>
    <t>C30</t>
  </si>
  <si>
    <t>C31</t>
  </si>
  <si>
    <t>C32</t>
  </si>
  <si>
    <t>C40</t>
  </si>
  <si>
    <t>C41</t>
  </si>
  <si>
    <t>C42</t>
  </si>
  <si>
    <t>C43</t>
  </si>
  <si>
    <t>C44</t>
  </si>
  <si>
    <t>C45</t>
  </si>
  <si>
    <t>C50</t>
  </si>
  <si>
    <t>C51</t>
  </si>
  <si>
    <t>C52</t>
  </si>
  <si>
    <t>C55</t>
  </si>
  <si>
    <t>C56</t>
  </si>
  <si>
    <t>C61</t>
  </si>
  <si>
    <t>C63</t>
  </si>
  <si>
    <t>C64</t>
  </si>
  <si>
    <t>C65</t>
  </si>
  <si>
    <t>C70</t>
  </si>
  <si>
    <t>C75</t>
  </si>
  <si>
    <t>C80</t>
  </si>
  <si>
    <t>C81</t>
  </si>
  <si>
    <t>C86</t>
  </si>
  <si>
    <t>F61</t>
    <phoneticPr fontId="1"/>
  </si>
  <si>
    <t>N57</t>
    <phoneticPr fontId="1"/>
  </si>
  <si>
    <t>N44</t>
    <phoneticPr fontId="1"/>
  </si>
  <si>
    <t>↓不利となった点の理由を具体的に記入して下さい。</t>
    <phoneticPr fontId="1"/>
  </si>
  <si>
    <t>④他の構造選択肢と比較して、CLTが不利となった点は次のうちどれに該当しますか？</t>
    <phoneticPr fontId="1"/>
  </si>
  <si>
    <t>↓長い／短いを選択した方は、何日ほど納期に差がありましたか？</t>
    <phoneticPr fontId="1"/>
  </si>
  <si>
    <t>F19</t>
    <phoneticPr fontId="1"/>
  </si>
  <si>
    <t>※180文字以内で入力</t>
    <rPh sb="9" eb="11">
      <t>ニュウリョク</t>
    </rPh>
    <phoneticPr fontId="1"/>
  </si>
  <si>
    <t>G9</t>
    <phoneticPr fontId="1"/>
  </si>
  <si>
    <t>G10</t>
  </si>
  <si>
    <t>G11</t>
  </si>
  <si>
    <t>F15</t>
    <phoneticPr fontId="1"/>
  </si>
  <si>
    <t>I16</t>
    <phoneticPr fontId="1"/>
  </si>
  <si>
    <t>F16</t>
    <phoneticPr fontId="1"/>
  </si>
  <si>
    <t>I18</t>
    <phoneticPr fontId="1"/>
  </si>
  <si>
    <t>L23</t>
    <phoneticPr fontId="1"/>
  </si>
  <si>
    <t>F18</t>
    <phoneticPr fontId="1"/>
  </si>
  <si>
    <t>F27</t>
    <phoneticPr fontId="1"/>
  </si>
  <si>
    <t>F28</t>
  </si>
  <si>
    <t>I27</t>
    <phoneticPr fontId="1"/>
  </si>
  <si>
    <t>F37</t>
    <phoneticPr fontId="1"/>
  </si>
  <si>
    <t>F38</t>
    <phoneticPr fontId="1"/>
  </si>
  <si>
    <t>D44</t>
    <phoneticPr fontId="1"/>
  </si>
  <si>
    <t>F47</t>
    <phoneticPr fontId="1"/>
  </si>
  <si>
    <t>F48</t>
    <phoneticPr fontId="1"/>
  </si>
  <si>
    <t>D54</t>
    <phoneticPr fontId="1"/>
  </si>
  <si>
    <t>F60</t>
    <phoneticPr fontId="1"/>
  </si>
  <si>
    <t>D67</t>
    <phoneticPr fontId="1"/>
  </si>
  <si>
    <t>F70</t>
    <phoneticPr fontId="1"/>
  </si>
  <si>
    <t>F81</t>
  </si>
  <si>
    <t>F71</t>
    <phoneticPr fontId="1"/>
  </si>
  <si>
    <t>D77</t>
    <phoneticPr fontId="1"/>
  </si>
  <si>
    <t>F80</t>
    <phoneticPr fontId="1"/>
  </si>
  <si>
    <t>L86</t>
    <phoneticPr fontId="1"/>
  </si>
  <si>
    <t>L75</t>
    <phoneticPr fontId="1"/>
  </si>
  <si>
    <t>L65</t>
    <phoneticPr fontId="1"/>
  </si>
  <si>
    <t>L52</t>
    <phoneticPr fontId="1"/>
  </si>
  <si>
    <t>L42</t>
    <phoneticPr fontId="1"/>
  </si>
  <si>
    <t>L32</t>
    <phoneticPr fontId="1"/>
  </si>
  <si>
    <t>都市計画による地域区分にチェック</t>
  </si>
  <si>
    <t>②在来工法</t>
    <phoneticPr fontId="1"/>
  </si>
  <si>
    <t>②2ｘ4</t>
    <phoneticPr fontId="1"/>
  </si>
  <si>
    <t>②検討していない</t>
    <phoneticPr fontId="1"/>
  </si>
  <si>
    <t>③その他</t>
    <phoneticPr fontId="1"/>
  </si>
  <si>
    <t>③ 価格</t>
  </si>
  <si>
    <t>③ 先進性</t>
  </si>
  <si>
    <t>③ 環境面</t>
  </si>
  <si>
    <t>③ 地域貢献</t>
  </si>
  <si>
    <t>③ その他</t>
  </si>
  <si>
    <t>④価格</t>
  </si>
  <si>
    <t>④先進性</t>
  </si>
  <si>
    <t>④環境面</t>
  </si>
  <si>
    <t>④地域貢献</t>
  </si>
  <si>
    <t>⑤とても苦労した</t>
  </si>
  <si>
    <t>⑤やや苦労した</t>
  </si>
  <si>
    <t>⑤どちらともいえない</t>
  </si>
  <si>
    <t>⑤あまり苦労しなかった</t>
  </si>
  <si>
    <t>⑤苦労しなかった</t>
  </si>
  <si>
    <t>⑤↓とても苦労した／やや苦労した／どちらともいえない／あまり苦労しなかったを選択した方は、</t>
  </si>
  <si>
    <t>コストパフォーマンスが高い(助成金の影響を除く)</t>
    <phoneticPr fontId="1"/>
  </si>
  <si>
    <t>③₋1</t>
    <phoneticPr fontId="1"/>
  </si>
  <si>
    <t>③-4</t>
    <phoneticPr fontId="1"/>
  </si>
  <si>
    <t>③₋2</t>
    <phoneticPr fontId="1"/>
  </si>
  <si>
    <t>③-3</t>
    <phoneticPr fontId="1"/>
  </si>
  <si>
    <t>②-1</t>
    <phoneticPr fontId="1"/>
  </si>
  <si>
    <t>②-2</t>
    <phoneticPr fontId="1"/>
  </si>
  <si>
    <t>②-3</t>
    <phoneticPr fontId="1"/>
  </si>
  <si>
    <t>②-4</t>
    <phoneticPr fontId="1"/>
  </si>
  <si>
    <t>ラミナの地域材の指定</t>
    <phoneticPr fontId="1"/>
  </si>
  <si>
    <t>CLTのみ</t>
  </si>
  <si>
    <t>JAS構造材で使用した木材製品を選択してください。(選択する内容によって、設問内容が変わります。)</t>
  </si>
  <si>
    <t>①</t>
    <phoneticPr fontId="1"/>
  </si>
  <si>
    <t>②</t>
    <phoneticPr fontId="1"/>
  </si>
  <si>
    <t>※150文字以内で入力</t>
    <rPh sb="9" eb="11">
      <t>ニュウリョク</t>
    </rPh>
    <phoneticPr fontId="1"/>
  </si>
  <si>
    <t>2×4工法</t>
    <phoneticPr fontId="1"/>
  </si>
  <si>
    <t>製材等のみ</t>
    <rPh sb="0" eb="2">
      <t>セイザイ</t>
    </rPh>
    <rPh sb="2" eb="3">
      <t>トウ</t>
    </rPh>
    <phoneticPr fontId="1"/>
  </si>
  <si>
    <t>製材等+CLT</t>
    <rPh sb="0" eb="2">
      <t>セイザイ</t>
    </rPh>
    <rPh sb="2" eb="3">
      <t>トウ</t>
    </rPh>
    <phoneticPr fontId="1"/>
  </si>
  <si>
    <t>施主と申請者が同じ</t>
    <rPh sb="0" eb="2">
      <t>セシュ</t>
    </rPh>
    <rPh sb="3" eb="6">
      <t>シンセイシャ</t>
    </rPh>
    <rPh sb="7" eb="8">
      <t>オナ</t>
    </rPh>
    <phoneticPr fontId="1"/>
  </si>
  <si>
    <t>①-2施主と申請者が同じ</t>
    <rPh sb="3" eb="5">
      <t>セシュ</t>
    </rPh>
    <rPh sb="6" eb="9">
      <t>シンセイシャ</t>
    </rPh>
    <rPh sb="10" eb="11">
      <t>オナ</t>
    </rPh>
    <phoneticPr fontId="1"/>
  </si>
  <si>
    <t>②その他【後】内容</t>
    <rPh sb="7" eb="9">
      <t>ナイヨウ</t>
    </rPh>
    <phoneticPr fontId="1"/>
  </si>
  <si>
    <t>③</t>
    <phoneticPr fontId="1"/>
  </si>
  <si>
    <t>印刷は白黒印刷です。</t>
    <rPh sb="0" eb="2">
      <t>インサツ</t>
    </rPh>
    <rPh sb="3" eb="5">
      <t>シロクロ</t>
    </rPh>
    <rPh sb="5" eb="7">
      <t>インサツ</t>
    </rPh>
    <phoneticPr fontId="1"/>
  </si>
  <si>
    <t>JAS材の納期が長い</t>
    <rPh sb="5" eb="7">
      <t>ノウキ</t>
    </rPh>
    <phoneticPr fontId="1"/>
  </si>
  <si>
    <t>JAS材の納期が短い</t>
    <rPh sb="5" eb="7">
      <t>ノウキ</t>
    </rPh>
    <phoneticPr fontId="1"/>
  </si>
  <si>
    <t>⑦　今後のJAS構造材への希望や期待を具体的に記入して下さい。</t>
    <phoneticPr fontId="1"/>
  </si>
  <si>
    <t>↓その内容を具体的に記入して下さい。</t>
    <phoneticPr fontId="1"/>
  </si>
  <si>
    <t xml:space="preserve">②　他の構造を検討しましたか？  </t>
    <phoneticPr fontId="1"/>
  </si>
  <si>
    <t>③　他の構造選択肢と比較して、CLTが優位となった点は次のうちどれに該当しますか？</t>
    <phoneticPr fontId="1"/>
  </si>
  <si>
    <t>④　他の構造選択肢と比較して、CLTが不利となった点は次のうちどれに該当しますか？</t>
    <phoneticPr fontId="1"/>
  </si>
  <si>
    <t>⑤　構造設計において苦労はしましたか？　</t>
    <phoneticPr fontId="1"/>
  </si>
  <si>
    <t>Web(インターネット検索等)</t>
    <rPh sb="11" eb="13">
      <t>ケンサク</t>
    </rPh>
    <rPh sb="13" eb="14">
      <t>トウ</t>
    </rPh>
    <phoneticPr fontId="1"/>
  </si>
  <si>
    <t>　使用したJAS構造材をすべてチェックして下さい。</t>
    <phoneticPr fontId="1"/>
  </si>
  <si>
    <t>変更前</t>
    <rPh sb="0" eb="3">
      <t>ヘンコウマエ</t>
    </rPh>
    <phoneticPr fontId="1"/>
  </si>
  <si>
    <t>変更後</t>
    <rPh sb="0" eb="2">
      <t>ヘンコウ</t>
    </rPh>
    <rPh sb="2" eb="3">
      <t>ゴ</t>
    </rPh>
    <phoneticPr fontId="1"/>
  </si>
  <si>
    <t>チェックの数</t>
    <rPh sb="5" eb="6">
      <t>カズ</t>
    </rPh>
    <phoneticPr fontId="1"/>
  </si>
  <si>
    <t>チェック有無</t>
    <rPh sb="4" eb="6">
      <t>ウム</t>
    </rPh>
    <phoneticPr fontId="1"/>
  </si>
  <si>
    <t>材のチェック別</t>
    <rPh sb="0" eb="1">
      <t>ザイ</t>
    </rPh>
    <rPh sb="6" eb="7">
      <t>ベツ</t>
    </rPh>
    <phoneticPr fontId="1"/>
  </si>
  <si>
    <t>文字数</t>
    <rPh sb="0" eb="3">
      <t>モジスウ</t>
    </rPh>
    <phoneticPr fontId="1"/>
  </si>
  <si>
    <t>選択有無</t>
    <rPh sb="0" eb="4">
      <t>センタクウム</t>
    </rPh>
    <phoneticPr fontId="1"/>
  </si>
  <si>
    <t>Yesに対する選択肢のチェック</t>
    <rPh sb="4" eb="5">
      <t>タイ</t>
    </rPh>
    <rPh sb="7" eb="10">
      <t>センタクシ</t>
    </rPh>
    <phoneticPr fontId="1"/>
  </si>
  <si>
    <t>Yes/Noのチェック</t>
    <phoneticPr fontId="1"/>
  </si>
  <si>
    <t>1Yes/2Noのチェック</t>
    <phoneticPr fontId="1"/>
  </si>
  <si>
    <t>③-2　↓Yesを選択された方はどのような点でメリットがありましたか。</t>
    <phoneticPr fontId="1"/>
  </si>
  <si>
    <t>③-3　↓Yesを選択された方はメリットを具体的に記入してください。</t>
    <phoneticPr fontId="1"/>
  </si>
  <si>
    <t>④-2　↓Yesを選択された方はどのような点でデメリットがありましたか。</t>
    <phoneticPr fontId="1"/>
  </si>
  <si>
    <t>④-3　↓Yesを選択された方はデメリットを具体的に記入してください。</t>
    <phoneticPr fontId="1"/>
  </si>
  <si>
    <t>⑤-2　↓Yesを選択された方はどのような点でメリットがありましたか。</t>
    <phoneticPr fontId="1"/>
  </si>
  <si>
    <t>⑥-2　↓Yesを選択された方はどのような点でデメリットがありましたか。</t>
    <phoneticPr fontId="1"/>
  </si>
  <si>
    <t>⑥-3　↓Yesを選択された方はデメリットを具体的に記入してください。</t>
    <phoneticPr fontId="1"/>
  </si>
  <si>
    <t>⑤-3　↓Yesを選択された方はメリットを具体的に記入してください。</t>
    <phoneticPr fontId="1"/>
  </si>
  <si>
    <t>⑧　本申請案件におけるJAS構造材について普及の取り組みを具体的に記入して下さい。</t>
    <phoneticPr fontId="1"/>
  </si>
  <si>
    <t>（どれか一つ選択）</t>
    <rPh sb="4" eb="5">
      <t>ヒト</t>
    </rPh>
    <phoneticPr fontId="1"/>
  </si>
  <si>
    <t>発注先にチェック</t>
    <phoneticPr fontId="1"/>
  </si>
  <si>
    <t>建築物のモジュールにチェック</t>
    <phoneticPr fontId="1"/>
  </si>
  <si>
    <t>都市計画による地域区分にチェック</t>
    <phoneticPr fontId="1"/>
  </si>
  <si>
    <t>比較していない</t>
    <rPh sb="0" eb="2">
      <t>ヒカク</t>
    </rPh>
    <phoneticPr fontId="1"/>
  </si>
  <si>
    <t>JAS低い</t>
    <rPh sb="3" eb="4">
      <t>ヒク</t>
    </rPh>
    <phoneticPr fontId="1"/>
  </si>
  <si>
    <t>JAS高い</t>
    <rPh sb="3" eb="4">
      <t>タカ</t>
    </rPh>
    <phoneticPr fontId="1"/>
  </si>
  <si>
    <t>その他</t>
    <rPh sb="2" eb="3">
      <t>タ</t>
    </rPh>
    <phoneticPr fontId="1"/>
  </si>
  <si>
    <t>選択数</t>
    <rPh sb="0" eb="3">
      <t>センタクスウ</t>
    </rPh>
    <phoneticPr fontId="1"/>
  </si>
  <si>
    <t>JAS長い</t>
    <rPh sb="3" eb="4">
      <t>ナガ</t>
    </rPh>
    <phoneticPr fontId="1"/>
  </si>
  <si>
    <t>JAS短い</t>
    <rPh sb="3" eb="4">
      <t>ミジカ</t>
    </rPh>
    <phoneticPr fontId="1"/>
  </si>
  <si>
    <r>
      <t>m</t>
    </r>
    <r>
      <rPr>
        <vertAlign val="superscript"/>
        <sz val="11"/>
        <color rgb="FF002060"/>
        <rFont val="Meiryo UI"/>
        <family val="3"/>
        <charset val="128"/>
      </rPr>
      <t>2</t>
    </r>
    <r>
      <rPr>
        <sz val="11"/>
        <color rgb="FF002060"/>
        <rFont val="Meiryo UI"/>
        <family val="3"/>
        <charset val="128"/>
      </rPr>
      <t>)</t>
    </r>
    <phoneticPr fontId="1"/>
  </si>
  <si>
    <t>JAS材が安い</t>
    <rPh sb="5" eb="6">
      <t>ヤス</t>
    </rPh>
    <phoneticPr fontId="1"/>
  </si>
  <si>
    <t>↓JAS材が高い／安いを選択した方は、何％ほど価格に差がありましたか？</t>
    <rPh sb="1" eb="5">
      <t>ジャsザイ</t>
    </rPh>
    <rPh sb="9" eb="10">
      <t>ヤス</t>
    </rPh>
    <phoneticPr fontId="1"/>
  </si>
  <si>
    <t>①-1 施主に説明</t>
    <rPh sb="7" eb="9">
      <t>セツメイ</t>
    </rPh>
    <phoneticPr fontId="1"/>
  </si>
  <si>
    <t>①-2品質が良い</t>
    <phoneticPr fontId="1"/>
  </si>
  <si>
    <t>①-2品質が悪い</t>
    <phoneticPr fontId="1"/>
  </si>
  <si>
    <t>①-2その他</t>
    <rPh sb="5" eb="6">
      <t>タ</t>
    </rPh>
    <phoneticPr fontId="1"/>
  </si>
  <si>
    <t>①-2記入</t>
    <rPh sb="3" eb="5">
      <t>キニュウ</t>
    </rPh>
    <phoneticPr fontId="1"/>
  </si>
  <si>
    <t>①-3価格が高い</t>
    <phoneticPr fontId="1"/>
  </si>
  <si>
    <t>①-3価格が安い</t>
    <phoneticPr fontId="1"/>
  </si>
  <si>
    <t>①-3その他</t>
    <rPh sb="5" eb="6">
      <t>タ</t>
    </rPh>
    <phoneticPr fontId="1"/>
  </si>
  <si>
    <t>①-3施主と申請者が同じ</t>
    <rPh sb="3" eb="5">
      <t>セシュ</t>
    </rPh>
    <rPh sb="6" eb="9">
      <t>シンセイシャ</t>
    </rPh>
    <rPh sb="10" eb="11">
      <t>オナ</t>
    </rPh>
    <phoneticPr fontId="1"/>
  </si>
  <si>
    <t>①-3記入</t>
    <phoneticPr fontId="1"/>
  </si>
  <si>
    <t>③-2品質が良い</t>
    <phoneticPr fontId="1"/>
  </si>
  <si>
    <t>③-2寸法精度が良い</t>
    <phoneticPr fontId="1"/>
  </si>
  <si>
    <t>③-2施工性が良い</t>
    <phoneticPr fontId="1"/>
  </si>
  <si>
    <t>③-2構造安全性が高い</t>
    <phoneticPr fontId="1"/>
  </si>
  <si>
    <t>③-2信頼性が高い</t>
    <phoneticPr fontId="1"/>
  </si>
  <si>
    <t>③-2コストパフォーマンスが高い</t>
    <phoneticPr fontId="1"/>
  </si>
  <si>
    <t>③-2その他</t>
    <rPh sb="5" eb="6">
      <t>タ</t>
    </rPh>
    <phoneticPr fontId="1"/>
  </si>
  <si>
    <t>③-3具体的内訳</t>
    <rPh sb="3" eb="6">
      <t>グタイテキ</t>
    </rPh>
    <rPh sb="6" eb="8">
      <t>ウチワケ</t>
    </rPh>
    <phoneticPr fontId="1"/>
  </si>
  <si>
    <t>④-2品質が悪い</t>
    <phoneticPr fontId="1"/>
  </si>
  <si>
    <t>④-2寸法精度が悪い</t>
    <phoneticPr fontId="1"/>
  </si>
  <si>
    <t>④-2施工性が悪い</t>
    <phoneticPr fontId="1"/>
  </si>
  <si>
    <t>④-2構造安全性が低い</t>
    <phoneticPr fontId="1"/>
  </si>
  <si>
    <t>④-2信頼性が低い</t>
    <phoneticPr fontId="1"/>
  </si>
  <si>
    <t>④-2コストパフォーマンスが低い</t>
    <phoneticPr fontId="1"/>
  </si>
  <si>
    <t>④-2JAS認定工場が少ない</t>
    <phoneticPr fontId="1"/>
  </si>
  <si>
    <t>⑤-2強度・品質が高い</t>
    <phoneticPr fontId="1"/>
  </si>
  <si>
    <t>⑤-2構造計算に組み込みやすい</t>
    <phoneticPr fontId="1"/>
  </si>
  <si>
    <t>⑤-2設計の自由度が高い</t>
    <phoneticPr fontId="1"/>
  </si>
  <si>
    <t>⑤-3具体的メリット</t>
    <rPh sb="3" eb="6">
      <t>グタイテキ</t>
    </rPh>
    <phoneticPr fontId="1"/>
  </si>
  <si>
    <t>⑥-2強度・品質が低い</t>
    <phoneticPr fontId="1"/>
  </si>
  <si>
    <t>⑥-2構造計算に組み込みにくい</t>
    <phoneticPr fontId="1"/>
  </si>
  <si>
    <t>⑥-2設計の自由度が低い</t>
    <phoneticPr fontId="1"/>
  </si>
  <si>
    <t>⑥-2その他</t>
    <rPh sb="5" eb="6">
      <t>タ</t>
    </rPh>
    <phoneticPr fontId="1"/>
  </si>
  <si>
    <t>⑥-3具体的デメリット</t>
    <rPh sb="3" eb="6">
      <t>グタイテキ</t>
    </rPh>
    <phoneticPr fontId="1"/>
  </si>
  <si>
    <t>⑤-2その他</t>
    <rPh sb="5" eb="6">
      <t>タ</t>
    </rPh>
    <phoneticPr fontId="1"/>
  </si>
  <si>
    <t>④-2その他</t>
    <rPh sb="5" eb="6">
      <t>タ</t>
    </rPh>
    <phoneticPr fontId="1"/>
  </si>
  <si>
    <t>④-2具体的デメリット</t>
    <rPh sb="3" eb="6">
      <t>グタイテキ</t>
    </rPh>
    <phoneticPr fontId="1"/>
  </si>
  <si>
    <t>②-1JAS材が安い</t>
    <rPh sb="8" eb="9">
      <t>ヤス</t>
    </rPh>
    <phoneticPr fontId="1"/>
  </si>
  <si>
    <t>②-1比較なし理由</t>
    <phoneticPr fontId="1"/>
  </si>
  <si>
    <t>①-3JAS製材工場</t>
  </si>
  <si>
    <t>②-1JAS材が高い</t>
  </si>
  <si>
    <t>③₋1JAS材が長い</t>
  </si>
  <si>
    <t>②-3JAS材が高い</t>
    <phoneticPr fontId="1"/>
  </si>
  <si>
    <t>②-3変わらない</t>
    <phoneticPr fontId="1"/>
  </si>
  <si>
    <t>②-3JAS材が低い</t>
    <phoneticPr fontId="1"/>
  </si>
  <si>
    <t>②-3比較していない</t>
    <phoneticPr fontId="1"/>
  </si>
  <si>
    <t>②-3比較なし理由</t>
    <phoneticPr fontId="1"/>
  </si>
  <si>
    <t>③-3JAS材が長い</t>
    <phoneticPr fontId="1"/>
  </si>
  <si>
    <t>③-3変わらない</t>
  </si>
  <si>
    <t>③-3JAS材が短い</t>
  </si>
  <si>
    <t>③-3比較していない</t>
  </si>
  <si>
    <t>③-3比較なし理由</t>
  </si>
  <si>
    <t>③-4日数差</t>
    <rPh sb="5" eb="6">
      <t>サ</t>
    </rPh>
    <phoneticPr fontId="1"/>
  </si>
  <si>
    <t>③₋2日数差</t>
    <rPh sb="5" eb="6">
      <t>サ</t>
    </rPh>
    <phoneticPr fontId="1"/>
  </si>
  <si>
    <t>②-4価格差</t>
    <phoneticPr fontId="1"/>
  </si>
  <si>
    <t>②-2価格差</t>
    <rPh sb="3" eb="5">
      <t>カカク</t>
    </rPh>
    <rPh sb="5" eb="6">
      <t>サ</t>
    </rPh>
    <phoneticPr fontId="1"/>
  </si>
  <si>
    <t>CLT</t>
    <phoneticPr fontId="1"/>
  </si>
  <si>
    <t>③優位となった具体的理由</t>
    <rPh sb="7" eb="10">
      <t>グタイテキ</t>
    </rPh>
    <phoneticPr fontId="1"/>
  </si>
  <si>
    <t>③その他構造内訳</t>
    <rPh sb="6" eb="8">
      <t>ウチワケ</t>
    </rPh>
    <phoneticPr fontId="1"/>
  </si>
  <si>
    <t>④不利となった具体的理由</t>
    <rPh sb="7" eb="10">
      <t>グタイテキ</t>
    </rPh>
    <phoneticPr fontId="1"/>
  </si>
  <si>
    <t>C45</t>
    <phoneticPr fontId="1"/>
  </si>
  <si>
    <t>C52</t>
    <phoneticPr fontId="1"/>
  </si>
  <si>
    <t>使用材選択</t>
    <rPh sb="0" eb="2">
      <t>シヨウ</t>
    </rPh>
    <rPh sb="2" eb="3">
      <t>ザイ</t>
    </rPh>
    <rPh sb="3" eb="5">
      <t>センタク</t>
    </rPh>
    <phoneticPr fontId="1"/>
  </si>
  <si>
    <t>C25</t>
    <phoneticPr fontId="1"/>
  </si>
  <si>
    <t>C30</t>
    <phoneticPr fontId="1"/>
  </si>
  <si>
    <t>C33</t>
    <phoneticPr fontId="1"/>
  </si>
  <si>
    <t>回答分類</t>
    <rPh sb="0" eb="2">
      <t>カイトウ</t>
    </rPh>
    <rPh sb="2" eb="4">
      <t>ブンルイ</t>
    </rPh>
    <phoneticPr fontId="1"/>
  </si>
  <si>
    <t>C40</t>
    <phoneticPr fontId="1"/>
  </si>
  <si>
    <t>E45</t>
    <phoneticPr fontId="1"/>
  </si>
  <si>
    <t>H40</t>
    <phoneticPr fontId="1"/>
  </si>
  <si>
    <t>H41</t>
  </si>
  <si>
    <t>H42</t>
  </si>
  <si>
    <t>H43</t>
  </si>
  <si>
    <t>H44</t>
  </si>
  <si>
    <t>H45</t>
  </si>
  <si>
    <t>J45</t>
    <phoneticPr fontId="1"/>
  </si>
  <si>
    <t>D48/G48</t>
    <phoneticPr fontId="1"/>
  </si>
  <si>
    <t>③-1 1Yes/2No</t>
    <phoneticPr fontId="1"/>
  </si>
  <si>
    <t>C50</t>
    <phoneticPr fontId="1"/>
  </si>
  <si>
    <t>C53</t>
  </si>
  <si>
    <t>H50</t>
    <phoneticPr fontId="1"/>
  </si>
  <si>
    <t>H51</t>
  </si>
  <si>
    <t>H52</t>
  </si>
  <si>
    <t>C55</t>
    <phoneticPr fontId="1"/>
  </si>
  <si>
    <t>D61/G61</t>
    <phoneticPr fontId="1"/>
  </si>
  <si>
    <t>④-1 1Yes/2No</t>
    <phoneticPr fontId="1"/>
  </si>
  <si>
    <t>C63</t>
    <phoneticPr fontId="1"/>
  </si>
  <si>
    <t>C66</t>
  </si>
  <si>
    <t>H63</t>
    <phoneticPr fontId="1"/>
  </si>
  <si>
    <t>H64</t>
  </si>
  <si>
    <t>H65</t>
  </si>
  <si>
    <t>H66</t>
  </si>
  <si>
    <t>C68</t>
    <phoneticPr fontId="1"/>
  </si>
  <si>
    <t>⑤-1 1Yes/2No</t>
    <phoneticPr fontId="1"/>
  </si>
  <si>
    <t>D74/G74</t>
    <phoneticPr fontId="1"/>
  </si>
  <si>
    <t>C76</t>
    <phoneticPr fontId="1"/>
  </si>
  <si>
    <t>C77</t>
  </si>
  <si>
    <t>H76</t>
    <phoneticPr fontId="1"/>
  </si>
  <si>
    <t>H77</t>
  </si>
  <si>
    <t>C79</t>
    <phoneticPr fontId="1"/>
  </si>
  <si>
    <t>⑥-1 1Yes/2No</t>
    <phoneticPr fontId="1"/>
  </si>
  <si>
    <t>（安い場合にはマイナスを付けてください）</t>
    <rPh sb="1" eb="2">
      <t>ヤス</t>
    </rPh>
    <phoneticPr fontId="1"/>
  </si>
  <si>
    <t>工法</t>
    <phoneticPr fontId="1"/>
  </si>
  <si>
    <t>強度等級/構成</t>
    <phoneticPr fontId="1"/>
  </si>
  <si>
    <t>人工</t>
    <phoneticPr fontId="1"/>
  </si>
  <si>
    <t>CLTの構造躯体の建方に要した作業者の人工数</t>
    <phoneticPr fontId="1"/>
  </si>
  <si>
    <t>既製品</t>
    <phoneticPr fontId="1"/>
  </si>
  <si>
    <t>特注品</t>
    <phoneticPr fontId="1"/>
  </si>
  <si>
    <t>保存処理材</t>
    <rPh sb="0" eb="5">
      <t>ホゾンショリザイ</t>
    </rPh>
    <phoneticPr fontId="1"/>
  </si>
  <si>
    <t>接合金物の納品(代表的なもの)</t>
    <phoneticPr fontId="1"/>
  </si>
  <si>
    <t>文字数オーバーすると、下図のように回答欄右上に表示されます。</t>
    <rPh sb="0" eb="3">
      <t>モジスウ</t>
    </rPh>
    <rPh sb="11" eb="13">
      <t>カズ</t>
    </rPh>
    <rPh sb="23" eb="25">
      <t>ヒョウジ</t>
    </rPh>
    <phoneticPr fontId="1"/>
  </si>
  <si>
    <t>選択数</t>
    <rPh sb="0" eb="3">
      <t>センタクスウ</t>
    </rPh>
    <phoneticPr fontId="1"/>
  </si>
  <si>
    <t>表示例1：</t>
    <rPh sb="0" eb="3">
      <t>ヒョウジレイ</t>
    </rPh>
    <phoneticPr fontId="1"/>
  </si>
  <si>
    <t>表示例2：</t>
    <rPh sb="0" eb="2">
      <t>ヒョウジ</t>
    </rPh>
    <rPh sb="2" eb="3">
      <t>レイ</t>
    </rPh>
    <phoneticPr fontId="1"/>
  </si>
  <si>
    <t>④</t>
    <phoneticPr fontId="1"/>
  </si>
  <si>
    <t>表示例3：</t>
    <rPh sb="0" eb="2">
      <t>ヒョウジ</t>
    </rPh>
    <rPh sb="2" eb="3">
      <t>レイ</t>
    </rPh>
    <phoneticPr fontId="1"/>
  </si>
  <si>
    <t>指定なし</t>
    <phoneticPr fontId="1"/>
  </si>
  <si>
    <t>竣工日(又は竣工予定日)</t>
    <phoneticPr fontId="1"/>
  </si>
  <si>
    <r>
      <t>①-2 品質面(</t>
    </r>
    <r>
      <rPr>
        <u/>
        <sz val="11"/>
        <color rgb="FF002060"/>
        <rFont val="Meiryo UI"/>
        <family val="3"/>
        <charset val="128"/>
      </rPr>
      <t>助成金が無かったと仮定した場合での評価</t>
    </r>
    <r>
      <rPr>
        <sz val="11"/>
        <color rgb="FF002060"/>
        <rFont val="Meiryo UI"/>
        <family val="3"/>
        <charset val="128"/>
      </rPr>
      <t>)で</t>
    </r>
    <r>
      <rPr>
        <u/>
        <sz val="11"/>
        <color rgb="FF002060"/>
        <rFont val="Meiryo UI"/>
        <family val="3"/>
        <charset val="128"/>
      </rPr>
      <t>施主の反応・評価</t>
    </r>
    <r>
      <rPr>
        <sz val="11"/>
        <color rgb="FF002060"/>
        <rFont val="Meiryo UI"/>
        <family val="3"/>
        <charset val="128"/>
      </rPr>
      <t>について伺います。</t>
    </r>
    <rPh sb="17" eb="19">
      <t>カテイ</t>
    </rPh>
    <rPh sb="41" eb="42">
      <t>ウカガ</t>
    </rPh>
    <phoneticPr fontId="1"/>
  </si>
  <si>
    <r>
      <t>①-3 価格面(</t>
    </r>
    <r>
      <rPr>
        <u/>
        <sz val="11"/>
        <color rgb="FF002060"/>
        <rFont val="Meiryo UI"/>
        <family val="3"/>
        <charset val="128"/>
      </rPr>
      <t>助成金が無かったと仮定した場合での評価</t>
    </r>
    <r>
      <rPr>
        <sz val="11"/>
        <color rgb="FF002060"/>
        <rFont val="Meiryo UI"/>
        <family val="3"/>
        <charset val="128"/>
      </rPr>
      <t>)で</t>
    </r>
    <r>
      <rPr>
        <u/>
        <sz val="11"/>
        <color rgb="FF002060"/>
        <rFont val="Meiryo UI"/>
        <family val="3"/>
        <charset val="128"/>
      </rPr>
      <t>施主の反応・評価</t>
    </r>
    <r>
      <rPr>
        <sz val="11"/>
        <color rgb="FF002060"/>
        <rFont val="Meiryo UI"/>
        <family val="3"/>
        <charset val="128"/>
      </rPr>
      <t>について伺います。</t>
    </r>
    <rPh sb="17" eb="19">
      <t>カテイ</t>
    </rPh>
    <rPh sb="41" eb="42">
      <t>ウカガ</t>
    </rPh>
    <phoneticPr fontId="1"/>
  </si>
  <si>
    <t>様式第６号-２-①（CLT以外のJAS構造材）</t>
    <phoneticPr fontId="1"/>
  </si>
  <si>
    <t>④   今後、他の物件でJAS構造材を利用しますか？</t>
    <phoneticPr fontId="1"/>
  </si>
  <si>
    <t>機械等級構造用製材、目視等級区分構造用製材以外を利用。</t>
    <rPh sb="21" eb="23">
      <t>イガイ</t>
    </rPh>
    <rPh sb="24" eb="26">
      <t>リヨウ</t>
    </rPh>
    <phoneticPr fontId="1"/>
  </si>
  <si>
    <t>④-1　JAS構造材を利用したことでデメリットがありましたか？（助成金による価格面での影響を除く）</t>
    <phoneticPr fontId="1"/>
  </si>
  <si>
    <t>②　助成事業を申請するにあたり、構造は変更しましたか？</t>
    <phoneticPr fontId="1"/>
  </si>
  <si>
    <t>（選択する）</t>
  </si>
  <si>
    <r>
      <t>①-1　JAS構造材について、</t>
    </r>
    <r>
      <rPr>
        <u/>
        <sz val="11"/>
        <color rgb="FF002060"/>
        <rFont val="Meiryo UI"/>
        <family val="3"/>
        <charset val="128"/>
      </rPr>
      <t>施主に対して説明した内容</t>
    </r>
    <r>
      <rPr>
        <sz val="11"/>
        <color rgb="FF002060"/>
        <rFont val="Meiryo UI"/>
        <family val="3"/>
        <charset val="128"/>
      </rPr>
      <t>及び</t>
    </r>
    <r>
      <rPr>
        <u/>
        <sz val="11"/>
        <color rgb="FF002060"/>
        <rFont val="Meiryo UI"/>
        <family val="3"/>
        <charset val="128"/>
      </rPr>
      <t>施主の反応・評価について</t>
    </r>
    <r>
      <rPr>
        <sz val="11"/>
        <color rgb="FF002060"/>
        <rFont val="Meiryo UI"/>
        <family val="3"/>
        <charset val="128"/>
      </rPr>
      <t>伺います。</t>
    </r>
    <rPh sb="4" eb="10">
      <t>ジャsコウゾウザイ</t>
    </rPh>
    <rPh sb="41" eb="42">
      <t>ウカガ</t>
    </rPh>
    <phoneticPr fontId="1"/>
  </si>
  <si>
    <t>　どのような説明を行ったかを具体的に記入して下さい。</t>
    <phoneticPr fontId="1"/>
  </si>
  <si>
    <t>(構造に変更がない方は変更前、変更後同じ構造を選択してください。)</t>
    <phoneticPr fontId="1"/>
  </si>
  <si>
    <t>様式第6号-2-①（CLT以外のJAS構造材)</t>
    <phoneticPr fontId="1"/>
  </si>
  <si>
    <t>様式第6号-2-②（CLT）</t>
    <phoneticPr fontId="1"/>
  </si>
  <si>
    <t>製材のみ</t>
    <rPh sb="0" eb="2">
      <t>セイザイ</t>
    </rPh>
    <phoneticPr fontId="1"/>
  </si>
  <si>
    <t>CLTのみ</t>
    <phoneticPr fontId="1"/>
  </si>
  <si>
    <t>製材+CLT</t>
    <rPh sb="0" eb="2">
      <t>セイザイ</t>
    </rPh>
    <phoneticPr fontId="1"/>
  </si>
  <si>
    <t>○</t>
    <phoneticPr fontId="1"/>
  </si>
  <si>
    <t>ー</t>
    <phoneticPr fontId="1"/>
  </si>
  <si>
    <t>使用したJAS構造材</t>
    <rPh sb="0" eb="2">
      <t>シヨウ</t>
    </rPh>
    <rPh sb="7" eb="10">
      <t>コウゾウザイ</t>
    </rPh>
    <phoneticPr fontId="1"/>
  </si>
  <si>
    <t>【回答するシート名】</t>
    <rPh sb="1" eb="3">
      <t>カイトウ</t>
    </rPh>
    <rPh sb="8" eb="9">
      <t>メイ</t>
    </rPh>
    <phoneticPr fontId="1"/>
  </si>
  <si>
    <t>入力対象シート↓</t>
    <rPh sb="0" eb="2">
      <t>ニュウリョク</t>
    </rPh>
    <rPh sb="2" eb="4">
      <t>タイショウ</t>
    </rPh>
    <phoneticPr fontId="1"/>
  </si>
  <si>
    <t>⑤-1　構造設計をする上でJAS構造材を利用した事によるメリットがありましたか？</t>
    <phoneticPr fontId="1"/>
  </si>
  <si>
    <t>⑥-1　構造設計をする上でJAS構造材を利用した事によるデメリットがありましたか？</t>
    <phoneticPr fontId="1"/>
  </si>
  <si>
    <t>水色のセルが回答欄です。チェック又は入力してください。</t>
    <rPh sb="0" eb="2">
      <t>ミズイロ</t>
    </rPh>
    <rPh sb="6" eb="8">
      <t>カイトウ</t>
    </rPh>
    <rPh sb="8" eb="9">
      <t>ラン</t>
    </rPh>
    <rPh sb="16" eb="17">
      <t>マタ</t>
    </rPh>
    <rPh sb="18" eb="20">
      <t>ニュウリョク</t>
    </rPh>
    <phoneticPr fontId="1"/>
  </si>
  <si>
    <t>選択または入力すると、白に代わります。</t>
    <phoneticPr fontId="1"/>
  </si>
  <si>
    <r>
      <t>入力形式の設問はの回答の</t>
    </r>
    <r>
      <rPr>
        <u/>
        <sz val="12"/>
        <color theme="1"/>
        <rFont val="游ゴシック"/>
        <family val="3"/>
        <charset val="128"/>
      </rPr>
      <t>文字数の入力制限があります</t>
    </r>
    <r>
      <rPr>
        <sz val="12"/>
        <color theme="1"/>
        <rFont val="游ゴシック"/>
        <family val="3"/>
        <charset val="128"/>
      </rPr>
      <t>。</t>
    </r>
    <rPh sb="0" eb="4">
      <t>ニュウリョクケイシキ</t>
    </rPh>
    <rPh sb="12" eb="15">
      <t>モジスウ</t>
    </rPh>
    <rPh sb="16" eb="18">
      <t>ニュウリョク</t>
    </rPh>
    <rPh sb="18" eb="20">
      <t>セイゲン</t>
    </rPh>
    <phoneticPr fontId="1"/>
  </si>
  <si>
    <t>本ファイルの構成および注意事項</t>
    <rPh sb="0" eb="1">
      <t>ホン</t>
    </rPh>
    <rPh sb="6" eb="8">
      <t>コウセイ</t>
    </rPh>
    <rPh sb="11" eb="13">
      <t>チュウイ</t>
    </rPh>
    <rPh sb="13" eb="15">
      <t>ジコウ</t>
    </rPh>
    <phoneticPr fontId="1"/>
  </si>
  <si>
    <t>注意事項：シートは削除しないでください。</t>
    <rPh sb="0" eb="4">
      <t>チュウイジコウ</t>
    </rPh>
    <rPh sb="9" eb="11">
      <t>サクジョ</t>
    </rPh>
    <phoneticPr fontId="1"/>
  </si>
  <si>
    <t>申請者がこれまでに建築したCLTの棟数</t>
    <phoneticPr fontId="1"/>
  </si>
  <si>
    <t>□それ以外</t>
  </si>
  <si>
    <t>指定有り　　　　　　</t>
    <phoneticPr fontId="1"/>
  </si>
  <si>
    <t>(地域：　</t>
  </si>
  <si>
    <t>④-2が選択④₋1が未選択か</t>
    <rPh sb="4" eb="6">
      <t>センタク</t>
    </rPh>
    <rPh sb="10" eb="11">
      <t>ミ</t>
    </rPh>
    <rPh sb="11" eb="13">
      <t>センタク</t>
    </rPh>
    <phoneticPr fontId="1"/>
  </si>
  <si>
    <t>④-2選択肢のチェック</t>
    <rPh sb="3" eb="6">
      <t>センタクシ</t>
    </rPh>
    <phoneticPr fontId="1"/>
  </si>
  <si>
    <t>④-1Yes/Noチェックの数</t>
    <rPh sb="14" eb="15">
      <t>カズ</t>
    </rPh>
    <phoneticPr fontId="1"/>
  </si>
  <si>
    <t>④-1Yes/Noチェック有無</t>
    <rPh sb="13" eb="15">
      <t>ウム</t>
    </rPh>
    <phoneticPr fontId="1"/>
  </si>
  <si>
    <t>Yes/Noのチェック</t>
  </si>
  <si>
    <t>⑤-2選択肢のチェック</t>
    <phoneticPr fontId="1"/>
  </si>
  <si>
    <t>⑤-2が選択④₋1が未選択か</t>
    <phoneticPr fontId="1"/>
  </si>
  <si>
    <t>⑤-1Yes/Noチェックの数</t>
    <phoneticPr fontId="1"/>
  </si>
  <si>
    <t>⑤-1Yes/Noチェック有無</t>
    <phoneticPr fontId="1"/>
  </si>
  <si>
    <t>●</t>
    <phoneticPr fontId="1"/>
  </si>
  <si>
    <t>③-1　JAS構造材を利用したことでメリットがありましたか？（助成金による価格面でのメリットを除く）</t>
    <phoneticPr fontId="1"/>
  </si>
  <si>
    <t>使用材</t>
    <rPh sb="0" eb="3">
      <t>シヨウザイ</t>
    </rPh>
    <phoneticPr fontId="1"/>
  </si>
  <si>
    <t>機械、目視以外</t>
    <rPh sb="0" eb="2">
      <t>キカイ</t>
    </rPh>
    <rPh sb="3" eb="7">
      <t>モクシイガイ</t>
    </rPh>
    <phoneticPr fontId="1"/>
  </si>
  <si>
    <t>C18</t>
    <phoneticPr fontId="1"/>
  </si>
  <si>
    <t>●</t>
    <phoneticPr fontId="1"/>
  </si>
  <si>
    <t>申請者名</t>
    <rPh sb="0" eb="4">
      <t>シンセイシャメイ</t>
    </rPh>
    <phoneticPr fontId="1"/>
  </si>
  <si>
    <t>G23</t>
    <phoneticPr fontId="1"/>
  </si>
  <si>
    <t>G24</t>
    <phoneticPr fontId="1"/>
  </si>
  <si>
    <t>G31</t>
    <phoneticPr fontId="1"/>
  </si>
  <si>
    <t>G30</t>
  </si>
  <si>
    <t>使用したJAS構造材をすべてチェック</t>
  </si>
  <si>
    <r>
      <t>①-3 価格面(</t>
    </r>
    <r>
      <rPr>
        <u/>
        <sz val="9"/>
        <color rgb="FF002060"/>
        <rFont val="Meiryo UI"/>
        <family val="3"/>
        <charset val="128"/>
      </rPr>
      <t>助成金無仮定での評価</t>
    </r>
    <r>
      <rPr>
        <sz val="9"/>
        <color rgb="FF002060"/>
        <rFont val="Meiryo UI"/>
        <family val="3"/>
        <charset val="128"/>
      </rPr>
      <t>)で</t>
    </r>
    <r>
      <rPr>
        <u/>
        <sz val="9"/>
        <color rgb="FF002060"/>
        <rFont val="Meiryo UI"/>
        <family val="3"/>
        <charset val="128"/>
      </rPr>
      <t>施主の反応・評価</t>
    </r>
    <rPh sb="12" eb="14">
      <t>カテイ</t>
    </rPh>
    <phoneticPr fontId="1"/>
  </si>
  <si>
    <t>②-1　助成事業を申請するにあたり、構造は変更したか？</t>
    <phoneticPr fontId="1"/>
  </si>
  <si>
    <t>②-2　助成事業を申請するにあたり、構造は変更したか？</t>
    <phoneticPr fontId="1"/>
  </si>
  <si>
    <r>
      <t>①-2 品質面(</t>
    </r>
    <r>
      <rPr>
        <u/>
        <sz val="9"/>
        <color rgb="FF002060"/>
        <rFont val="Meiryo UI"/>
        <family val="3"/>
        <charset val="128"/>
      </rPr>
      <t>助成金無仮定での評価</t>
    </r>
    <r>
      <rPr>
        <sz val="9"/>
        <color rgb="FF002060"/>
        <rFont val="Meiryo UI"/>
        <family val="3"/>
        <charset val="128"/>
      </rPr>
      <t>)で</t>
    </r>
    <r>
      <rPr>
        <u/>
        <sz val="9"/>
        <color rgb="FF002060"/>
        <rFont val="Meiryo UI"/>
        <family val="3"/>
        <charset val="128"/>
      </rPr>
      <t>施主の反応・評価</t>
    </r>
    <rPh sb="12" eb="14">
      <t>カテイ</t>
    </rPh>
    <phoneticPr fontId="1"/>
  </si>
  <si>
    <t>③利用メリット有無</t>
    <rPh sb="1" eb="3">
      <t>リヨウ</t>
    </rPh>
    <rPh sb="7" eb="9">
      <t>ウム</t>
    </rPh>
    <phoneticPr fontId="1"/>
  </si>
  <si>
    <t>③-3利用メリットの内容</t>
    <rPh sb="3" eb="5">
      <t>リヨウ</t>
    </rPh>
    <rPh sb="10" eb="12">
      <t>ナイヨウ</t>
    </rPh>
    <phoneticPr fontId="1"/>
  </si>
  <si>
    <t>③-2利用メリットの内容</t>
    <rPh sb="3" eb="5">
      <t>リヨウ</t>
    </rPh>
    <rPh sb="10" eb="12">
      <t>ナイヨウ</t>
    </rPh>
    <phoneticPr fontId="1"/>
  </si>
  <si>
    <t>設問</t>
    <rPh sb="0" eb="2">
      <t>セツモン</t>
    </rPh>
    <phoneticPr fontId="1"/>
  </si>
  <si>
    <t>②2×4工法【後】</t>
    <phoneticPr fontId="1"/>
  </si>
  <si>
    <t>②2×4工法【前】</t>
    <phoneticPr fontId="1"/>
  </si>
  <si>
    <t>④-1利用デメリット有無</t>
    <rPh sb="3" eb="5">
      <t>リヨウ</t>
    </rPh>
    <rPh sb="10" eb="12">
      <t>ウム</t>
    </rPh>
    <phoneticPr fontId="1"/>
  </si>
  <si>
    <t>④-2デメリットの内容</t>
    <rPh sb="9" eb="11">
      <t>ナイヨウ</t>
    </rPh>
    <phoneticPr fontId="1"/>
  </si>
  <si>
    <t>⑤-1設計メリット有無</t>
    <rPh sb="3" eb="5">
      <t>セッケイ</t>
    </rPh>
    <rPh sb="9" eb="11">
      <t>ウム</t>
    </rPh>
    <phoneticPr fontId="1"/>
  </si>
  <si>
    <t>⑤-2設計メリットの内容</t>
    <rPh sb="3" eb="5">
      <t>セッケイ</t>
    </rPh>
    <rPh sb="10" eb="12">
      <t>ナイヨウ</t>
    </rPh>
    <phoneticPr fontId="1"/>
  </si>
  <si>
    <t>⑥-2設計デメリットの内容</t>
    <rPh sb="3" eb="5">
      <t>セッケイ</t>
    </rPh>
    <rPh sb="11" eb="13">
      <t>ナイヨウ</t>
    </rPh>
    <phoneticPr fontId="1"/>
  </si>
  <si>
    <t>⑥-1設計デメリット</t>
    <rPh sb="3" eb="5">
      <t>セッケイ</t>
    </rPh>
    <phoneticPr fontId="1"/>
  </si>
  <si>
    <t>①-1 JAS構造材利用にあたり、供給業者を探すのに苦労したか？（単一選択）</t>
    <rPh sb="33" eb="35">
      <t>タンイツ</t>
    </rPh>
    <phoneticPr fontId="1"/>
  </si>
  <si>
    <t>保存処理材</t>
    <rPh sb="0" eb="5">
      <t>ホゾンショリザイ</t>
    </rPh>
    <phoneticPr fontId="1"/>
  </si>
  <si>
    <t>①-2どのように業者を見つけたか？（複数選択)</t>
    <rPh sb="18" eb="20">
      <t>フクスウ</t>
    </rPh>
    <rPh sb="20" eb="22">
      <t>センタク</t>
    </rPh>
    <phoneticPr fontId="1"/>
  </si>
  <si>
    <t>①-3JAS材を発注した供給業者の業種</t>
    <phoneticPr fontId="1"/>
  </si>
  <si>
    <t>②   JAS材とJAS材以外の木材を比較した場合、価格は次のうちどれに該当しますか？</t>
    <phoneticPr fontId="1"/>
  </si>
  <si>
    <t>②-1 JAS材とJAS材以外の木材の比較、機械等級製材の価格</t>
    <rPh sb="22" eb="28">
      <t>キカイトウキュウセイザイ</t>
    </rPh>
    <rPh sb="29" eb="31">
      <t>カカク</t>
    </rPh>
    <phoneticPr fontId="1"/>
  </si>
  <si>
    <t>②-3 JAS材とJAS材以外の木材の比較、目視等級製材の価格</t>
    <rPh sb="22" eb="24">
      <t>モクシ</t>
    </rPh>
    <rPh sb="24" eb="26">
      <t>トウキュウ</t>
    </rPh>
    <rPh sb="26" eb="28">
      <t>セイザイ</t>
    </rPh>
    <rPh sb="29" eb="31">
      <t>カカク</t>
    </rPh>
    <phoneticPr fontId="1"/>
  </si>
  <si>
    <t>②-4 JAS材とJAS材以外、価格差(目視)</t>
    <rPh sb="16" eb="18">
      <t>カカク</t>
    </rPh>
    <rPh sb="18" eb="19">
      <t>サ</t>
    </rPh>
    <rPh sb="20" eb="22">
      <t>モクシ</t>
    </rPh>
    <phoneticPr fontId="1"/>
  </si>
  <si>
    <t>②-2 JAS材とJAS材以外、価格差(機械)</t>
    <rPh sb="16" eb="18">
      <t>カカク</t>
    </rPh>
    <rPh sb="18" eb="19">
      <t>サ</t>
    </rPh>
    <rPh sb="20" eb="22">
      <t>キカイ</t>
    </rPh>
    <phoneticPr fontId="1"/>
  </si>
  <si>
    <t>③-1  JAS材とJAS材以外を比較した場合の納期(機械)</t>
    <rPh sb="27" eb="29">
      <t>キカイ</t>
    </rPh>
    <phoneticPr fontId="1"/>
  </si>
  <si>
    <t>③-3  JAS材とJAS材以外を比較した場合の納期(目視)</t>
    <rPh sb="27" eb="29">
      <t>モクシ</t>
    </rPh>
    <phoneticPr fontId="1"/>
  </si>
  <si>
    <t>③-4  JAS材とJAS材以外の納期日数差(目視)</t>
    <rPh sb="19" eb="21">
      <t>ニッスウ</t>
    </rPh>
    <rPh sb="21" eb="22">
      <t>サ</t>
    </rPh>
    <rPh sb="23" eb="25">
      <t>モクシ</t>
    </rPh>
    <phoneticPr fontId="1"/>
  </si>
  <si>
    <t>③-2  JAS材とJAS材以外の納期日数差(機械)</t>
    <rPh sb="19" eb="21">
      <t>ニッスウ</t>
    </rPh>
    <rPh sb="21" eb="22">
      <t>サ</t>
    </rPh>
    <rPh sb="23" eb="25">
      <t>キカイ</t>
    </rPh>
    <phoneticPr fontId="1"/>
  </si>
  <si>
    <t>④ 今後、他の物件でJAS構造材を利用するか？</t>
    <phoneticPr fontId="1"/>
  </si>
  <si>
    <t>④JAS材を利用する具体的理由</t>
    <rPh sb="6" eb="8">
      <t>リヨウ</t>
    </rPh>
    <rPh sb="10" eb="13">
      <t>グタイテキ</t>
    </rPh>
    <phoneticPr fontId="1"/>
  </si>
  <si>
    <t>①なぜCLTを選択したか理由を具体的に記入して下さい。</t>
    <phoneticPr fontId="1"/>
  </si>
  <si>
    <t>単価(円)</t>
    <rPh sb="3" eb="4">
      <t>エン</t>
    </rPh>
    <phoneticPr fontId="1"/>
  </si>
  <si>
    <t>日付を入力</t>
    <rPh sb="0" eb="2">
      <t>ヒヅケ</t>
    </rPh>
    <rPh sb="3" eb="5">
      <t>ニュウリョク</t>
    </rPh>
    <phoneticPr fontId="1"/>
  </si>
  <si>
    <t>※本事業の申請物件を含めた棟数</t>
    <rPh sb="1" eb="4">
      <t>ホンジギョウ</t>
    </rPh>
    <rPh sb="5" eb="9">
      <t>シンセイブッケン</t>
    </rPh>
    <rPh sb="13" eb="15">
      <t>トウスウ</t>
    </rPh>
    <phoneticPr fontId="1"/>
  </si>
  <si>
    <t>台数</t>
    <rPh sb="0" eb="1">
      <t>ダイ</t>
    </rPh>
    <rPh sb="1" eb="2">
      <t>スウ</t>
    </rPh>
    <phoneticPr fontId="1"/>
  </si>
  <si>
    <t>クレーン長さ(m)</t>
    <rPh sb="4" eb="5">
      <t>ナガ</t>
    </rPh>
    <phoneticPr fontId="1"/>
  </si>
  <si>
    <t>車両重量(t)</t>
  </si>
  <si>
    <t>強度等級/構成</t>
  </si>
  <si>
    <t>代表的な部材寸法と
枚数　/　厚さ×幅×長さ×枚数</t>
  </si>
  <si>
    <r>
      <rPr>
        <sz val="9"/>
        <color rgb="FF002060"/>
        <rFont val="Meiryo UI"/>
        <family val="3"/>
        <charset val="128"/>
      </rPr>
      <t>枚/m³</t>
    </r>
    <r>
      <rPr>
        <sz val="9"/>
        <color rgb="FFC00000"/>
        <rFont val="Meiryo UI"/>
        <family val="3"/>
        <charset val="128"/>
      </rPr>
      <t xml:space="preserve">
※いずれか</t>
    </r>
    <rPh sb="0" eb="1">
      <t>マイ</t>
    </rPh>
    <phoneticPr fontId="1"/>
  </si>
  <si>
    <t>施主</t>
    <rPh sb="0" eb="2">
      <t>セシュ</t>
    </rPh>
    <phoneticPr fontId="1"/>
  </si>
  <si>
    <t>工法</t>
    <rPh sb="0" eb="2">
      <t>コウホウ</t>
    </rPh>
    <phoneticPr fontId="1"/>
  </si>
  <si>
    <t>設計ルート</t>
    <rPh sb="0" eb="2">
      <t>セッケイ</t>
    </rPh>
    <phoneticPr fontId="1"/>
  </si>
  <si>
    <t>CLT構造部分に使用した接合金物
（1式）の価格</t>
    <rPh sb="19" eb="20">
      <t>シキ</t>
    </rPh>
    <phoneticPr fontId="1"/>
  </si>
  <si>
    <t>施主の名称</t>
    <phoneticPr fontId="1"/>
  </si>
  <si>
    <t>竣工日(又は竣工予定日)</t>
  </si>
  <si>
    <t>申請者がこれまでに建築したCLTの棟数</t>
  </si>
  <si>
    <t>CLTの構造躯体の建方に要した作業者の人工数</t>
  </si>
  <si>
    <t>接合金物の納品(代表的なもの)</t>
  </si>
  <si>
    <t>建築物のモジュールにチェック</t>
  </si>
  <si>
    <t>ラミナの地域材の指定</t>
  </si>
  <si>
    <t>屋根_x000D_
横架材_x000D_
壁材_x000D_
床材_x000D_
その他_x000D_
CLT構造部分に使用した接合金物</t>
  </si>
  <si>
    <t>F58</t>
    <phoneticPr fontId="1"/>
  </si>
  <si>
    <t>F59</t>
  </si>
  <si>
    <t>F60</t>
  </si>
  <si>
    <t>F61</t>
  </si>
  <si>
    <t>F62</t>
  </si>
  <si>
    <t>F63</t>
  </si>
  <si>
    <t>F64</t>
  </si>
  <si>
    <t>F71</t>
  </si>
  <si>
    <t>F72</t>
  </si>
  <si>
    <t>F74</t>
  </si>
  <si>
    <t>F75</t>
  </si>
  <si>
    <t>F76</t>
  </si>
  <si>
    <t>F77</t>
  </si>
  <si>
    <t>構造別階数(内訳)1</t>
    <phoneticPr fontId="1"/>
  </si>
  <si>
    <t>構造別階数(内訳)2</t>
    <phoneticPr fontId="1"/>
  </si>
  <si>
    <t>クレーン台数2</t>
    <rPh sb="4" eb="6">
      <t>ダイスウ</t>
    </rPh>
    <phoneticPr fontId="1"/>
  </si>
  <si>
    <t>クレーン重量3</t>
    <rPh sb="4" eb="6">
      <t>ジュウリョウ</t>
    </rPh>
    <phoneticPr fontId="1"/>
  </si>
  <si>
    <t>クレーン長3</t>
    <rPh sb="4" eb="5">
      <t>チョウ</t>
    </rPh>
    <phoneticPr fontId="1"/>
  </si>
  <si>
    <t>クレーン台数3</t>
    <rPh sb="4" eb="6">
      <t>ダイスウ</t>
    </rPh>
    <phoneticPr fontId="1"/>
  </si>
  <si>
    <t>G68</t>
    <phoneticPr fontId="1"/>
  </si>
  <si>
    <t>G69</t>
  </si>
  <si>
    <t>トラック台数1</t>
    <rPh sb="4" eb="6">
      <t>ダイスウ</t>
    </rPh>
    <phoneticPr fontId="1"/>
  </si>
  <si>
    <t>トラック台数2</t>
    <rPh sb="4" eb="6">
      <t>ダイスウ</t>
    </rPh>
    <phoneticPr fontId="1"/>
  </si>
  <si>
    <t>防火地域,準防火地域,22条地域,それ以外から選択(プルダウン)</t>
    <rPh sb="23" eb="25">
      <t>センタク</t>
    </rPh>
    <phoneticPr fontId="1"/>
  </si>
  <si>
    <t>竣工又は竣工予定を選択(プルダウン)</t>
    <rPh sb="2" eb="3">
      <t>マタ</t>
    </rPh>
    <rPh sb="4" eb="8">
      <t>シュンコウヨテイ</t>
    </rPh>
    <rPh sb="9" eb="11">
      <t>センタク</t>
    </rPh>
    <phoneticPr fontId="1"/>
  </si>
  <si>
    <t>（選択する、複数選択可）</t>
    <phoneticPr fontId="1"/>
  </si>
  <si>
    <t>耐火建築物　(</t>
    <phoneticPr fontId="1"/>
  </si>
  <si>
    <t>準耐火建築物　(</t>
    <phoneticPr fontId="1"/>
  </si>
  <si>
    <t>建物の用途　(</t>
    <rPh sb="0" eb="2">
      <t>タテモノ</t>
    </rPh>
    <phoneticPr fontId="1"/>
  </si>
  <si>
    <t>CLT2</t>
    <phoneticPr fontId="1"/>
  </si>
  <si>
    <t>定格重量(t)</t>
    <rPh sb="0" eb="2">
      <t>テイカク</t>
    </rPh>
    <phoneticPr fontId="1"/>
  </si>
  <si>
    <t>積載重量(t)</t>
    <rPh sb="0" eb="2">
      <t>セキサイ</t>
    </rPh>
    <phoneticPr fontId="1"/>
  </si>
  <si>
    <t>(設計ルート:</t>
    <phoneticPr fontId="1"/>
  </si>
  <si>
    <t>※複数ある場合は種類ごとに縦1列に入力</t>
    <rPh sb="1" eb="3">
      <t>フクスウ</t>
    </rPh>
    <rPh sb="5" eb="7">
      <t>バアイ</t>
    </rPh>
    <rPh sb="8" eb="10">
      <t>シュルイ</t>
    </rPh>
    <rPh sb="13" eb="14">
      <t>タテ</t>
    </rPh>
    <rPh sb="15" eb="16">
      <t>レツ</t>
    </rPh>
    <rPh sb="17" eb="19">
      <t>ニュウリョク</t>
    </rPh>
    <phoneticPr fontId="1"/>
  </si>
  <si>
    <t>使用したCLTの規格・数量等</t>
    <phoneticPr fontId="1"/>
  </si>
  <si>
    <t>回答後に次の設問セルが赤く表示された設問は、回答が必要です。</t>
    <rPh sb="0" eb="2">
      <t>カイトウ</t>
    </rPh>
    <rPh sb="2" eb="3">
      <t>ゴ</t>
    </rPh>
    <rPh sb="4" eb="5">
      <t>ツギ</t>
    </rPh>
    <rPh sb="6" eb="8">
      <t>セツモン</t>
    </rPh>
    <rPh sb="11" eb="12">
      <t>アカ</t>
    </rPh>
    <rPh sb="13" eb="15">
      <t>ヒョウジ</t>
    </rPh>
    <rPh sb="18" eb="20">
      <t>セツモン</t>
    </rPh>
    <rPh sb="22" eb="24">
      <t>カイトウ</t>
    </rPh>
    <rPh sb="25" eb="27">
      <t>ヒツヨウ</t>
    </rPh>
    <phoneticPr fontId="1"/>
  </si>
  <si>
    <t>単一選択設問は、複数選択するとエラーが表示されます。選択は一つにしてください。</t>
    <rPh sb="2" eb="4">
      <t>センタク</t>
    </rPh>
    <rPh sb="4" eb="6">
      <t>セツモン</t>
    </rPh>
    <rPh sb="8" eb="12">
      <t>フクスウセンタク</t>
    </rPh>
    <rPh sb="19" eb="21">
      <t>ヒョウジ</t>
    </rPh>
    <rPh sb="26" eb="28">
      <t>センタク</t>
    </rPh>
    <rPh sb="29" eb="30">
      <t>ヒト</t>
    </rPh>
    <phoneticPr fontId="1"/>
  </si>
  <si>
    <t>入力した文字数が、入力欄右上に入力可能文字数が表示されます。</t>
    <rPh sb="0" eb="2">
      <t>ニュウリョク</t>
    </rPh>
    <rPh sb="4" eb="7">
      <t>モジスウ</t>
    </rPh>
    <rPh sb="9" eb="12">
      <t>ニュウリョクラン</t>
    </rPh>
    <rPh sb="12" eb="14">
      <t>ミギウエ</t>
    </rPh>
    <rPh sb="15" eb="19">
      <t>ニュウリョクカノウ</t>
    </rPh>
    <rPh sb="19" eb="22">
      <t>モジスウ</t>
    </rPh>
    <rPh sb="23" eb="25">
      <t>ヒョウジ</t>
    </rPh>
    <phoneticPr fontId="1"/>
  </si>
  <si>
    <t>入力欄右上の文字数を確認し、上限文字数以下に文字数を減らしてください。</t>
    <rPh sb="4" eb="5">
      <t>ウエ</t>
    </rPh>
    <rPh sb="6" eb="9">
      <t>モジスウ</t>
    </rPh>
    <rPh sb="10" eb="12">
      <t>カクニン</t>
    </rPh>
    <rPh sb="14" eb="16">
      <t>ジョウゲン</t>
    </rPh>
    <rPh sb="16" eb="19">
      <t>モジスウ</t>
    </rPh>
    <rPh sb="19" eb="21">
      <t>イカ</t>
    </rPh>
    <phoneticPr fontId="1"/>
  </si>
  <si>
    <t>●</t>
  </si>
  <si>
    <t>●</t>
    <phoneticPr fontId="1"/>
  </si>
  <si>
    <t>クレーン定格重量1</t>
    <rPh sb="4" eb="6">
      <t>テイカク</t>
    </rPh>
    <rPh sb="6" eb="8">
      <t>ジュウリョウ</t>
    </rPh>
    <phoneticPr fontId="1"/>
  </si>
  <si>
    <t>クレーン定格重量2</t>
    <rPh sb="4" eb="6">
      <t>テイカク</t>
    </rPh>
    <rPh sb="6" eb="8">
      <t>ジュウリョウ</t>
    </rPh>
    <phoneticPr fontId="1"/>
  </si>
  <si>
    <t>クレーン定格重量3</t>
    <rPh sb="4" eb="6">
      <t>テイカク</t>
    </rPh>
    <rPh sb="6" eb="8">
      <t>ジュウリョウ</t>
    </rPh>
    <phoneticPr fontId="1"/>
  </si>
  <si>
    <t>クレーン定格重量4</t>
    <rPh sb="4" eb="6">
      <t>テイカク</t>
    </rPh>
    <rPh sb="6" eb="8">
      <t>ジュウリョウ</t>
    </rPh>
    <phoneticPr fontId="1"/>
  </si>
  <si>
    <t>クレーン定格重量5</t>
    <rPh sb="4" eb="6">
      <t>テイカク</t>
    </rPh>
    <rPh sb="6" eb="8">
      <t>ジュウリョウ</t>
    </rPh>
    <phoneticPr fontId="1"/>
  </si>
  <si>
    <t>G65</t>
    <phoneticPr fontId="1"/>
  </si>
  <si>
    <t>G66</t>
  </si>
  <si>
    <t>G67</t>
  </si>
  <si>
    <t>H65</t>
    <phoneticPr fontId="1"/>
  </si>
  <si>
    <t>H67</t>
  </si>
  <si>
    <t>i65</t>
  </si>
  <si>
    <t>i66</t>
  </si>
  <si>
    <t>i67</t>
  </si>
  <si>
    <t>J65</t>
  </si>
  <si>
    <t>J66</t>
  </si>
  <si>
    <t>J67</t>
  </si>
  <si>
    <t>K65</t>
  </si>
  <si>
    <t>K66</t>
  </si>
  <si>
    <t>K67</t>
  </si>
  <si>
    <t>トラック積載重量1</t>
    <rPh sb="4" eb="6">
      <t>セキサイ</t>
    </rPh>
    <rPh sb="6" eb="8">
      <t>ジュウリョウ</t>
    </rPh>
    <phoneticPr fontId="1"/>
  </si>
  <si>
    <t>トラック積載重量2</t>
    <rPh sb="4" eb="6">
      <t>セキサイ</t>
    </rPh>
    <rPh sb="6" eb="8">
      <t>ジュウリョウ</t>
    </rPh>
    <phoneticPr fontId="1"/>
  </si>
  <si>
    <t>トラック積載重量3</t>
    <rPh sb="4" eb="6">
      <t>セキサイ</t>
    </rPh>
    <rPh sb="6" eb="8">
      <t>ジュウリョウ</t>
    </rPh>
    <phoneticPr fontId="1"/>
  </si>
  <si>
    <t>トラック台数3</t>
    <rPh sb="4" eb="6">
      <t>ダイスウ</t>
    </rPh>
    <phoneticPr fontId="1"/>
  </si>
  <si>
    <t>トラック積載重量4</t>
    <rPh sb="4" eb="6">
      <t>セキサイ</t>
    </rPh>
    <rPh sb="6" eb="8">
      <t>ジュウリョウ</t>
    </rPh>
    <phoneticPr fontId="1"/>
  </si>
  <si>
    <t>トラック台数4</t>
    <rPh sb="4" eb="6">
      <t>ダイスウ</t>
    </rPh>
    <phoneticPr fontId="1"/>
  </si>
  <si>
    <t>トラック積載重量5</t>
    <rPh sb="4" eb="6">
      <t>セキサイ</t>
    </rPh>
    <rPh sb="6" eb="8">
      <t>ジュウリョウ</t>
    </rPh>
    <phoneticPr fontId="1"/>
  </si>
  <si>
    <t>トラック台数5</t>
    <rPh sb="4" eb="6">
      <t>ダイスウ</t>
    </rPh>
    <phoneticPr fontId="1"/>
  </si>
  <si>
    <t>H68</t>
    <phoneticPr fontId="1"/>
  </si>
  <si>
    <t>H69</t>
    <phoneticPr fontId="1"/>
  </si>
  <si>
    <t>I68</t>
    <phoneticPr fontId="1"/>
  </si>
  <si>
    <t>I69</t>
  </si>
  <si>
    <t>J68</t>
    <phoneticPr fontId="1"/>
  </si>
  <si>
    <t>J69</t>
  </si>
  <si>
    <t>k68</t>
    <phoneticPr fontId="1"/>
  </si>
  <si>
    <t>k69</t>
    <phoneticPr fontId="1"/>
  </si>
  <si>
    <t>製造工場所在地</t>
    <rPh sb="0" eb="4">
      <t>セイゾウコウジョウ</t>
    </rPh>
    <rPh sb="4" eb="7">
      <t>ショザイチ</t>
    </rPh>
    <phoneticPr fontId="1"/>
  </si>
  <si>
    <t>プレカット工場所在地</t>
    <rPh sb="5" eb="7">
      <t>コウジョウ</t>
    </rPh>
    <rPh sb="7" eb="10">
      <t>ショザイチ</t>
    </rPh>
    <phoneticPr fontId="1"/>
  </si>
  <si>
    <t>CLT工場所在地</t>
    <rPh sb="3" eb="5">
      <t>コウジョウ</t>
    </rPh>
    <rPh sb="5" eb="8">
      <t>ショザイチ</t>
    </rPh>
    <phoneticPr fontId="1"/>
  </si>
  <si>
    <t>使用CLTのﾌﾟﾚｶｯﾄ工場名</t>
    <phoneticPr fontId="1"/>
  </si>
  <si>
    <t>使用CLTの製造工場名</t>
    <phoneticPr fontId="1"/>
  </si>
  <si>
    <t>L70</t>
  </si>
  <si>
    <t>L71</t>
  </si>
  <si>
    <t>L72</t>
  </si>
  <si>
    <t>発注先</t>
    <rPh sb="0" eb="3">
      <t>ハッチュウサキ</t>
    </rPh>
    <phoneticPr fontId="1"/>
  </si>
  <si>
    <t>F73</t>
    <phoneticPr fontId="1"/>
  </si>
  <si>
    <t>※数字のみ入力</t>
    <rPh sb="1" eb="3">
      <t>スウジ</t>
    </rPh>
    <rPh sb="5" eb="7">
      <t>ニュウリョク</t>
    </rPh>
    <phoneticPr fontId="1"/>
  </si>
  <si>
    <r>
      <t>※単価は、規格別に現地着価格(CLT＋プレカット加工費＋運搬費)とする。
なお単位は、</t>
    </r>
    <r>
      <rPr>
        <u/>
        <sz val="9"/>
        <color theme="8"/>
        <rFont val="Meiryo UI"/>
        <family val="3"/>
        <charset val="128"/>
      </rPr>
      <t>円/枚</t>
    </r>
    <r>
      <rPr>
        <sz val="9"/>
        <color theme="8"/>
        <rFont val="Meiryo UI"/>
        <family val="3"/>
        <charset val="128"/>
      </rPr>
      <t>又は</t>
    </r>
    <r>
      <rPr>
        <u/>
        <sz val="9"/>
        <color theme="8"/>
        <rFont val="Meiryo UI"/>
        <family val="3"/>
        <charset val="128"/>
      </rPr>
      <t>円/m³</t>
    </r>
    <r>
      <rPr>
        <sz val="9"/>
        <color theme="8"/>
        <rFont val="Meiryo UI"/>
        <family val="3"/>
        <charset val="128"/>
      </rPr>
      <t xml:space="preserve"> のどちらかとする。</t>
    </r>
    <rPh sb="39" eb="41">
      <t>タンイ</t>
    </rPh>
    <phoneticPr fontId="1"/>
  </si>
  <si>
    <t>変わらない</t>
    <rPh sb="0" eb="1">
      <t>カ</t>
    </rPh>
    <phoneticPr fontId="1"/>
  </si>
  <si>
    <t>比較していない</t>
    <rPh sb="0" eb="2">
      <t>ヒカク</t>
    </rPh>
    <phoneticPr fontId="1"/>
  </si>
  <si>
    <t>G41</t>
  </si>
  <si>
    <t>C8</t>
    <phoneticPr fontId="1"/>
  </si>
  <si>
    <t>G8</t>
  </si>
  <si>
    <t>G9</t>
  </si>
  <si>
    <t>C14</t>
    <phoneticPr fontId="1"/>
  </si>
  <si>
    <t>G14</t>
    <phoneticPr fontId="1"/>
  </si>
  <si>
    <t>G15</t>
  </si>
  <si>
    <t>C19</t>
    <phoneticPr fontId="1"/>
  </si>
  <si>
    <t>G29</t>
  </si>
  <si>
    <t>G19</t>
    <phoneticPr fontId="1"/>
  </si>
  <si>
    <t>G20</t>
  </si>
  <si>
    <t>①-2Web(インターネット検索等)</t>
    <rPh sb="14" eb="17">
      <t>ケンサクトウ</t>
    </rPh>
    <phoneticPr fontId="1"/>
  </si>
  <si>
    <t>C21</t>
    <phoneticPr fontId="1"/>
  </si>
  <si>
    <t>C23</t>
    <phoneticPr fontId="1"/>
  </si>
  <si>
    <t>C29</t>
    <phoneticPr fontId="1"/>
  </si>
  <si>
    <t>C33</t>
    <phoneticPr fontId="1"/>
  </si>
  <si>
    <t>C40</t>
    <phoneticPr fontId="1"/>
  </si>
  <si>
    <t>G40</t>
    <phoneticPr fontId="1"/>
  </si>
  <si>
    <t>C43</t>
    <phoneticPr fontId="1"/>
  </si>
  <si>
    <t>C52</t>
    <phoneticPr fontId="1"/>
  </si>
  <si>
    <t>G52</t>
    <phoneticPr fontId="1"/>
  </si>
  <si>
    <t>G53</t>
    <phoneticPr fontId="1"/>
  </si>
  <si>
    <t>C55</t>
    <phoneticPr fontId="1"/>
  </si>
  <si>
    <t>C60</t>
    <phoneticPr fontId="1"/>
  </si>
  <si>
    <r>
      <t>使用したJAS構造材に応じて、</t>
    </r>
    <r>
      <rPr>
        <u/>
        <sz val="12"/>
        <color theme="1"/>
        <rFont val="游ゴシック"/>
        <family val="3"/>
        <charset val="128"/>
      </rPr>
      <t>青色タブのシートにそれぞれ回答</t>
    </r>
    <r>
      <rPr>
        <sz val="12"/>
        <color theme="1"/>
        <rFont val="游ゴシック"/>
        <family val="3"/>
        <charset val="128"/>
      </rPr>
      <t>してください。</t>
    </r>
    <rPh sb="0" eb="2">
      <t>シヨウ</t>
    </rPh>
    <rPh sb="7" eb="10">
      <t>コウゾウザイ</t>
    </rPh>
    <rPh sb="11" eb="12">
      <t>オウ</t>
    </rPh>
    <rPh sb="15" eb="17">
      <t>アオイロ</t>
    </rPh>
    <rPh sb="28" eb="30">
      <t>カイトウ</t>
    </rPh>
    <phoneticPr fontId="1"/>
  </si>
  <si>
    <r>
      <rPr>
        <sz val="10"/>
        <color rgb="FF002060"/>
        <rFont val="Meiryo UI"/>
        <family val="3"/>
        <charset val="128"/>
      </rPr>
      <t>代表的な部材寸法と枚数</t>
    </r>
    <r>
      <rPr>
        <sz val="9"/>
        <color rgb="FF002060"/>
        <rFont val="Meiryo UI"/>
        <family val="3"/>
        <charset val="128"/>
      </rPr>
      <t/>
    </r>
    <phoneticPr fontId="1"/>
  </si>
  <si>
    <r>
      <rPr>
        <sz val="10"/>
        <color rgb="FF002060"/>
        <rFont val="Meiryo UI"/>
        <family val="3"/>
        <charset val="128"/>
      </rPr>
      <t>枚/m³</t>
    </r>
    <r>
      <rPr>
        <sz val="8"/>
        <color rgb="FFC00000"/>
        <rFont val="Meiryo UI"/>
        <family val="3"/>
        <charset val="128"/>
      </rPr>
      <t/>
    </r>
    <rPh sb="0" eb="1">
      <t>マイ</t>
    </rPh>
    <phoneticPr fontId="1"/>
  </si>
  <si>
    <t>※いずれか</t>
    <phoneticPr fontId="1"/>
  </si>
  <si>
    <t>枚数</t>
  </si>
  <si>
    <t>厚さ×幅×長さ(mm)　 /　</t>
    <phoneticPr fontId="1"/>
  </si>
  <si>
    <r>
      <t>①-1　JAS構造材を利用するにあたり、供給業者を探すのに苦労しましたか？</t>
    </r>
    <r>
      <rPr>
        <sz val="11"/>
        <color rgb="FF0070C0"/>
        <rFont val="Meiryo UI"/>
        <family val="3"/>
        <charset val="128"/>
      </rPr>
      <t>（どれかひとつ選択）</t>
    </r>
    <phoneticPr fontId="1"/>
  </si>
  <si>
    <t>様式６号－２－基本情報</t>
    <rPh sb="7" eb="11">
      <t>キホンジョウホウ</t>
    </rPh>
    <phoneticPr fontId="1"/>
  </si>
  <si>
    <t>都市木材需要拡大事業報告書</t>
  </si>
  <si>
    <t>E4</t>
    <phoneticPr fontId="1"/>
  </si>
  <si>
    <t>E5</t>
  </si>
  <si>
    <t>E6</t>
  </si>
  <si>
    <t>※共同申請により申請した場合は、下記項目について共同申請者の意見も反映してください。</t>
    <rPh sb="1" eb="5">
      <t>キョウドウシンセイ</t>
    </rPh>
    <rPh sb="16" eb="18">
      <t>カキ</t>
    </rPh>
    <rPh sb="24" eb="26">
      <t>キョウドウ</t>
    </rPh>
    <rPh sb="26" eb="28">
      <t>シンセイ</t>
    </rPh>
    <rPh sb="33" eb="35">
      <t>ハンエイ</t>
    </rPh>
    <phoneticPr fontId="1"/>
  </si>
  <si>
    <t>【建築物に係る基礎的情報】</t>
  </si>
  <si>
    <t>構造の工法</t>
  </si>
  <si>
    <t>（設計ルート：</t>
    <phoneticPr fontId="1"/>
  </si>
  <si>
    <t>）</t>
    <phoneticPr fontId="1"/>
  </si>
  <si>
    <t>D11</t>
    <phoneticPr fontId="1"/>
  </si>
  <si>
    <t>M11</t>
    <phoneticPr fontId="1"/>
  </si>
  <si>
    <t>木造/階数別構造</t>
    <phoneticPr fontId="1"/>
  </si>
  <si>
    <t>その他/階数別構造</t>
    <phoneticPr fontId="1"/>
  </si>
  <si>
    <t>チェック</t>
    <phoneticPr fontId="1"/>
  </si>
  <si>
    <t>階/木造1</t>
    <rPh sb="0" eb="1">
      <t>カイ</t>
    </rPh>
    <rPh sb="2" eb="4">
      <t>モクゾウ</t>
    </rPh>
    <phoneticPr fontId="1"/>
  </si>
  <si>
    <t>階/木造2</t>
    <rPh sb="0" eb="1">
      <t>カイ</t>
    </rPh>
    <rPh sb="2" eb="4">
      <t>モクゾウ</t>
    </rPh>
    <phoneticPr fontId="1"/>
  </si>
  <si>
    <t>階/その他1</t>
    <rPh sb="0" eb="1">
      <t>カイ</t>
    </rPh>
    <rPh sb="4" eb="5">
      <t>タ</t>
    </rPh>
    <phoneticPr fontId="1"/>
  </si>
  <si>
    <t>階/その他2</t>
    <rPh sb="0" eb="1">
      <t>カイ</t>
    </rPh>
    <rPh sb="4" eb="5">
      <t>タ</t>
    </rPh>
    <phoneticPr fontId="1"/>
  </si>
  <si>
    <t>木造</t>
    <rPh sb="0" eb="2">
      <t>モクゾウ</t>
    </rPh>
    <phoneticPr fontId="1"/>
  </si>
  <si>
    <t>軸組工法　　　（</t>
    <phoneticPr fontId="1"/>
  </si>
  <si>
    <t>～</t>
    <phoneticPr fontId="1"/>
  </si>
  <si>
    <t>階）</t>
    <phoneticPr fontId="1"/>
  </si>
  <si>
    <t>ＲＣ造</t>
    <phoneticPr fontId="1"/>
  </si>
  <si>
    <t xml:space="preserve">（ </t>
  </si>
  <si>
    <t>軸組み</t>
    <rPh sb="0" eb="2">
      <t>ジクグ</t>
    </rPh>
    <phoneticPr fontId="1"/>
  </si>
  <si>
    <t>D14</t>
    <phoneticPr fontId="1"/>
  </si>
  <si>
    <t>H14</t>
    <phoneticPr fontId="1"/>
  </si>
  <si>
    <t>J14</t>
    <phoneticPr fontId="1"/>
  </si>
  <si>
    <t>RC</t>
    <phoneticPr fontId="1"/>
  </si>
  <si>
    <t>L14</t>
    <phoneticPr fontId="1"/>
  </si>
  <si>
    <t>O14</t>
    <phoneticPr fontId="1"/>
  </si>
  <si>
    <t>Q14</t>
    <phoneticPr fontId="1"/>
  </si>
  <si>
    <t>CLTパネル工法（</t>
    <phoneticPr fontId="1"/>
  </si>
  <si>
    <t>Ｓ造</t>
    <phoneticPr fontId="1"/>
  </si>
  <si>
    <t>D15</t>
  </si>
  <si>
    <t>H15</t>
  </si>
  <si>
    <t>J15</t>
  </si>
  <si>
    <t>S</t>
    <phoneticPr fontId="1"/>
  </si>
  <si>
    <t>L15</t>
  </si>
  <si>
    <t>O15</t>
  </si>
  <si>
    <t>Q15</t>
  </si>
  <si>
    <t>２×４工法　（</t>
    <phoneticPr fontId="1"/>
  </si>
  <si>
    <t>その他（種類： </t>
    <phoneticPr fontId="1"/>
  </si>
  <si>
    <t>2x4</t>
    <phoneticPr fontId="1"/>
  </si>
  <si>
    <t>D16</t>
    <phoneticPr fontId="1"/>
  </si>
  <si>
    <t>H16</t>
  </si>
  <si>
    <t>J16</t>
  </si>
  <si>
    <t>その他階</t>
    <rPh sb="2" eb="3">
      <t>タ</t>
    </rPh>
    <rPh sb="3" eb="4">
      <t>カイ</t>
    </rPh>
    <phoneticPr fontId="1"/>
  </si>
  <si>
    <t>L16</t>
  </si>
  <si>
    <t>O16</t>
  </si>
  <si>
    <t>その他工法（</t>
    <phoneticPr fontId="1"/>
  </si>
  <si>
    <t>その他階</t>
    <rPh sb="3" eb="4">
      <t>カイ</t>
    </rPh>
    <phoneticPr fontId="1"/>
  </si>
  <si>
    <t>D17</t>
  </si>
  <si>
    <t>H17</t>
  </si>
  <si>
    <t>J17</t>
  </si>
  <si>
    <t>O17</t>
  </si>
  <si>
    <t>Q17</t>
  </si>
  <si>
    <t>構造が混在する場合</t>
    <phoneticPr fontId="1"/>
  </si>
  <si>
    <t>混合</t>
    <rPh sb="0" eb="2">
      <t>コンゴウ</t>
    </rPh>
    <phoneticPr fontId="1"/>
  </si>
  <si>
    <t>L18</t>
    <phoneticPr fontId="1"/>
  </si>
  <si>
    <t>（概略：</t>
    <phoneticPr fontId="1"/>
  </si>
  <si>
    <t>概略</t>
    <rPh sb="0" eb="2">
      <t>ガイリャク</t>
    </rPh>
    <phoneticPr fontId="1"/>
  </si>
  <si>
    <t>O19</t>
  </si>
  <si>
    <t>(対象がない場合は、「0」を入力)</t>
    <rPh sb="1" eb="3">
      <t>タイショウ</t>
    </rPh>
    <rPh sb="6" eb="8">
      <t>バアイ</t>
    </rPh>
    <rPh sb="14" eb="16">
      <t>ニュウリョク</t>
    </rPh>
    <phoneticPr fontId="1"/>
  </si>
  <si>
    <t>用途</t>
  </si>
  <si>
    <t>住宅(棟数)</t>
    <rPh sb="3" eb="5">
      <t>トウスウ</t>
    </rPh>
    <phoneticPr fontId="1"/>
  </si>
  <si>
    <t>非住宅(棟数)</t>
    <rPh sb="4" eb="6">
      <t>トウスウ</t>
    </rPh>
    <phoneticPr fontId="1"/>
  </si>
  <si>
    <t>木造</t>
    <phoneticPr fontId="1"/>
  </si>
  <si>
    <t>J24</t>
    <phoneticPr fontId="1"/>
  </si>
  <si>
    <t>M24</t>
    <phoneticPr fontId="1"/>
  </si>
  <si>
    <t>木造(うちJAS構造材を活用した棟数)</t>
    <phoneticPr fontId="1"/>
  </si>
  <si>
    <t>J25</t>
  </si>
  <si>
    <t>M25</t>
  </si>
  <si>
    <t>非木造</t>
  </si>
  <si>
    <t>J26</t>
  </si>
  <si>
    <t>M26</t>
  </si>
  <si>
    <t>木造と他構造との混構造</t>
    <phoneticPr fontId="1"/>
  </si>
  <si>
    <t>J27</t>
  </si>
  <si>
    <t>M27</t>
  </si>
  <si>
    <t>木造と他構造との混構造(うちJAS構造材を活用した棟数)</t>
    <phoneticPr fontId="1"/>
  </si>
  <si>
    <t>J28</t>
    <phoneticPr fontId="1"/>
  </si>
  <si>
    <t>M28</t>
  </si>
  <si>
    <t>合計</t>
    <phoneticPr fontId="1"/>
  </si>
  <si>
    <t>J29</t>
  </si>
  <si>
    <t>M29</t>
  </si>
  <si>
    <t>合計(うちJAS構造材を活用した棟数）</t>
    <phoneticPr fontId="1"/>
  </si>
  <si>
    <t>J30</t>
  </si>
  <si>
    <t>M30</t>
  </si>
  <si>
    <t>②　本物件以外で、普段からJAS構造材を利用していますか。</t>
    <phoneticPr fontId="1"/>
  </si>
  <si>
    <t>■住宅の建設の場合</t>
    <phoneticPr fontId="1"/>
  </si>
  <si>
    <t>②-1　製材 </t>
    <phoneticPr fontId="1"/>
  </si>
  <si>
    <t>（どれか一つ選択）</t>
  </si>
  <si>
    <t>1つだけ選択してください！</t>
    <rPh sb="4" eb="6">
      <t>センタク</t>
    </rPh>
    <phoneticPr fontId="1"/>
  </si>
  <si>
    <t>個別選択</t>
    <rPh sb="0" eb="2">
      <t>コベツ</t>
    </rPh>
    <rPh sb="2" eb="4">
      <t>センタク</t>
    </rPh>
    <phoneticPr fontId="1"/>
  </si>
  <si>
    <t xml:space="preserve"> 常に使う</t>
    <phoneticPr fontId="1"/>
  </si>
  <si>
    <t xml:space="preserve"> 場合によっては使う</t>
    <phoneticPr fontId="1"/>
  </si>
  <si>
    <t>基本的には使わない</t>
    <phoneticPr fontId="1"/>
  </si>
  <si>
    <t>D35</t>
    <phoneticPr fontId="1"/>
  </si>
  <si>
    <t>H35</t>
    <phoneticPr fontId="1"/>
  </si>
  <si>
    <t>M35</t>
    <phoneticPr fontId="1"/>
  </si>
  <si>
    <t>※「常に使う」「基本的には使わない」と答えた場合の理由</t>
    <phoneticPr fontId="1"/>
  </si>
  <si>
    <t>※110文字以内で入力</t>
    <rPh sb="4" eb="6">
      <t>モジ</t>
    </rPh>
    <rPh sb="6" eb="8">
      <t>イナイ</t>
    </rPh>
    <rPh sb="9" eb="11">
      <t>ニュウリョク</t>
    </rPh>
    <phoneticPr fontId="1"/>
  </si>
  <si>
    <t>C37</t>
    <phoneticPr fontId="1"/>
  </si>
  <si>
    <t>※「場合によっては使う」と答えた場合の理由（どのような場合か）</t>
    <phoneticPr fontId="1"/>
  </si>
  <si>
    <t>②₋2　製材以外</t>
    <rPh sb="4" eb="8">
      <t>セイザイイガイ</t>
    </rPh>
    <phoneticPr fontId="1"/>
  </si>
  <si>
    <t>H44</t>
    <phoneticPr fontId="1"/>
  </si>
  <si>
    <t>M44</t>
    <phoneticPr fontId="1"/>
  </si>
  <si>
    <t>※「常に使う」「基本的には使わない」と答えた場合の理由</t>
  </si>
  <si>
    <t>C46</t>
    <phoneticPr fontId="1"/>
  </si>
  <si>
    <t>※「場合によっては使う」と答えた場合の理由（どのような場合か）</t>
  </si>
  <si>
    <t>C49</t>
    <phoneticPr fontId="1"/>
  </si>
  <si>
    <t>■非住宅の建設の場合</t>
    <rPh sb="1" eb="2">
      <t>ヒ</t>
    </rPh>
    <phoneticPr fontId="1"/>
  </si>
  <si>
    <t>②-3　製材 </t>
    <phoneticPr fontId="1"/>
  </si>
  <si>
    <t>D55</t>
    <phoneticPr fontId="1"/>
  </si>
  <si>
    <t>H55</t>
    <phoneticPr fontId="1"/>
  </si>
  <si>
    <t>M55</t>
    <phoneticPr fontId="1"/>
  </si>
  <si>
    <t>C57</t>
    <phoneticPr fontId="1"/>
  </si>
  <si>
    <t xml:space="preserve">②-4　製材以外 </t>
    <phoneticPr fontId="1"/>
  </si>
  <si>
    <t>D64</t>
    <phoneticPr fontId="1"/>
  </si>
  <si>
    <t>H64</t>
    <phoneticPr fontId="1"/>
  </si>
  <si>
    <t>M64</t>
    <phoneticPr fontId="1"/>
  </si>
  <si>
    <t>C66</t>
    <phoneticPr fontId="1"/>
  </si>
  <si>
    <t>C69</t>
    <phoneticPr fontId="1"/>
  </si>
  <si>
    <t>③　申請物件の工事費等に関する事項</t>
    <phoneticPr fontId="1"/>
  </si>
  <si>
    <t>金額・数量</t>
  </si>
  <si>
    <t>備考</t>
  </si>
  <si>
    <t>木工事費（木材費含む）</t>
    <phoneticPr fontId="1"/>
  </si>
  <si>
    <t>H74</t>
    <phoneticPr fontId="1"/>
  </si>
  <si>
    <t>M74</t>
    <phoneticPr fontId="1"/>
  </si>
  <si>
    <t>うち木材費（JAS構造材）</t>
  </si>
  <si>
    <t>H75</t>
  </si>
  <si>
    <t>M75</t>
  </si>
  <si>
    <t>うち木材費（JAS構造材以外）</t>
  </si>
  <si>
    <t>H76</t>
  </si>
  <si>
    <t>M76</t>
  </si>
  <si>
    <t>建築物全体の木材利用量</t>
  </si>
  <si>
    <t>m3</t>
    <phoneticPr fontId="1"/>
  </si>
  <si>
    <t>M77</t>
  </si>
  <si>
    <t>うちJAS構造材</t>
  </si>
  <si>
    <t>H78</t>
  </si>
  <si>
    <t>M78</t>
  </si>
  <si>
    <t>うちJAS構造材以外</t>
  </si>
  <si>
    <t>H79</t>
  </si>
  <si>
    <t>M79</t>
  </si>
  <si>
    <t>L11</t>
    <phoneticPr fontId="1"/>
  </si>
  <si>
    <t>F14</t>
    <phoneticPr fontId="1"/>
  </si>
  <si>
    <t>C15</t>
    <phoneticPr fontId="1"/>
  </si>
  <si>
    <t>H15</t>
    <phoneticPr fontId="1"/>
  </si>
  <si>
    <t>C16</t>
    <phoneticPr fontId="1"/>
  </si>
  <si>
    <t>H16</t>
    <phoneticPr fontId="1"/>
  </si>
  <si>
    <t>C17</t>
    <phoneticPr fontId="1"/>
  </si>
  <si>
    <t>F17</t>
    <phoneticPr fontId="1"/>
  </si>
  <si>
    <t>H17</t>
    <phoneticPr fontId="1"/>
  </si>
  <si>
    <t>M14</t>
    <phoneticPr fontId="1"/>
  </si>
  <si>
    <t>O14</t>
  </si>
  <si>
    <t>J15</t>
    <phoneticPr fontId="1"/>
  </si>
  <si>
    <t>M15</t>
    <phoneticPr fontId="1"/>
  </si>
  <si>
    <t>J16</t>
    <phoneticPr fontId="1"/>
  </si>
  <si>
    <t>M16</t>
    <phoneticPr fontId="1"/>
  </si>
  <si>
    <t>M17</t>
    <phoneticPr fontId="1"/>
  </si>
  <si>
    <t>J18</t>
    <phoneticPr fontId="1"/>
  </si>
  <si>
    <t>Q24</t>
    <phoneticPr fontId="1"/>
  </si>
  <si>
    <t>Q25</t>
  </si>
  <si>
    <t>Q26</t>
  </si>
  <si>
    <t>Q27</t>
  </si>
  <si>
    <t>Q28</t>
  </si>
  <si>
    <t>Q29</t>
  </si>
  <si>
    <t>Q30</t>
  </si>
  <si>
    <t>（設計ルート：</t>
  </si>
  <si>
    <t>木造-階数別構造</t>
    <rPh sb="0" eb="2">
      <t>モクゾウ</t>
    </rPh>
    <rPh sb="3" eb="6">
      <t>カイスウベツ</t>
    </rPh>
    <rPh sb="6" eb="8">
      <t>コウゾウ</t>
    </rPh>
    <phoneticPr fontId="1"/>
  </si>
  <si>
    <t>開始階</t>
    <rPh sb="0" eb="2">
      <t>カイシ</t>
    </rPh>
    <rPh sb="2" eb="3">
      <t>カイ</t>
    </rPh>
    <phoneticPr fontId="1"/>
  </si>
  <si>
    <t>終了階</t>
    <rPh sb="0" eb="3">
      <t>シュウリョウカイ</t>
    </rPh>
    <phoneticPr fontId="1"/>
  </si>
  <si>
    <t>選択(1＝あり)</t>
    <rPh sb="0" eb="2">
      <t>センタク</t>
    </rPh>
    <phoneticPr fontId="1"/>
  </si>
  <si>
    <t>住宅</t>
    <rPh sb="0" eb="2">
      <t>ジュウタク</t>
    </rPh>
    <phoneticPr fontId="1"/>
  </si>
  <si>
    <t>非住宅</t>
    <rPh sb="0" eb="3">
      <t>ヒジュウタク</t>
    </rPh>
    <phoneticPr fontId="1"/>
  </si>
  <si>
    <t>軸組工法（</t>
    <phoneticPr fontId="1"/>
  </si>
  <si>
    <t>２×４工法（</t>
  </si>
  <si>
    <t>ＲＣ造</t>
  </si>
  <si>
    <t>Ｓ造</t>
  </si>
  <si>
    <t>その他（種類： </t>
  </si>
  <si>
    <t>構造が混在する場合</t>
  </si>
  <si>
    <t>（概略：</t>
  </si>
  <si>
    <t xml:space="preserve"> ②-1常に使う</t>
    <phoneticPr fontId="1"/>
  </si>
  <si>
    <t xml:space="preserve"> ②-1場合によっては使う</t>
    <phoneticPr fontId="1"/>
  </si>
  <si>
    <t>②-1基本的には使わない</t>
    <phoneticPr fontId="1"/>
  </si>
  <si>
    <t>②-1※「常に使う」「基本的には使わない」と答えた場合の理由</t>
    <phoneticPr fontId="1"/>
  </si>
  <si>
    <t>②-1※「場合によっては使う」と答えた場合の理由（どのような場合か）</t>
    <phoneticPr fontId="1"/>
  </si>
  <si>
    <t xml:space="preserve"> ②-2常に使う</t>
    <phoneticPr fontId="1"/>
  </si>
  <si>
    <t xml:space="preserve"> ②-2場合によっては使う</t>
    <phoneticPr fontId="1"/>
  </si>
  <si>
    <t>②-2基本的には使わない</t>
    <phoneticPr fontId="1"/>
  </si>
  <si>
    <t>②-2※「常に使う」「基本的には使わない」と答えた場合の理由</t>
    <phoneticPr fontId="1"/>
  </si>
  <si>
    <t>②₋2※「場合によっては使う」と答えた場合の理由（どのような場合か）</t>
    <phoneticPr fontId="1"/>
  </si>
  <si>
    <t xml:space="preserve"> ②-3常に使う</t>
    <phoneticPr fontId="1"/>
  </si>
  <si>
    <t xml:space="preserve"> ②-3場合によっては使う</t>
    <phoneticPr fontId="1"/>
  </si>
  <si>
    <t>②-3基本的には使わない</t>
    <phoneticPr fontId="1"/>
  </si>
  <si>
    <t>②-3※「常に使う」「基本的には使わない」と答えた場合の理由</t>
    <phoneticPr fontId="1"/>
  </si>
  <si>
    <t>②₋3※「場合によっては使う」と答えた場合の理由（どのような場合か）</t>
    <phoneticPr fontId="1"/>
  </si>
  <si>
    <t>○部材別の木材使用割合調査</t>
    <rPh sb="1" eb="4">
      <t>ブザイベツ</t>
    </rPh>
    <rPh sb="5" eb="7">
      <t>モクザイ</t>
    </rPh>
    <rPh sb="7" eb="9">
      <t>シヨウ</t>
    </rPh>
    <rPh sb="9" eb="11">
      <t>ワリアイ</t>
    </rPh>
    <rPh sb="11" eb="13">
      <t>チョウサ</t>
    </rPh>
    <phoneticPr fontId="79"/>
  </si>
  <si>
    <t>助成事業に申請した建築物について、部材別の木材使用量と樹種の使用割合を記入して下さい。表の右端の合計は、100%となるよう記入願います。</t>
    <rPh sb="0" eb="4">
      <t>ジョセイジギョウ</t>
    </rPh>
    <rPh sb="5" eb="7">
      <t>シンセイ</t>
    </rPh>
    <rPh sb="9" eb="12">
      <t>ケンチクブツ</t>
    </rPh>
    <rPh sb="17" eb="20">
      <t>ブザイベツ</t>
    </rPh>
    <rPh sb="21" eb="26">
      <t>モクザイシヨウリョウ</t>
    </rPh>
    <rPh sb="27" eb="29">
      <t>ジュシュ</t>
    </rPh>
    <rPh sb="30" eb="34">
      <t>シヨウワリアイ</t>
    </rPh>
    <rPh sb="35" eb="37">
      <t>キニュウ</t>
    </rPh>
    <rPh sb="39" eb="40">
      <t>クダ</t>
    </rPh>
    <rPh sb="43" eb="44">
      <t>ヒョウ</t>
    </rPh>
    <rPh sb="45" eb="47">
      <t>ミギハジ</t>
    </rPh>
    <rPh sb="48" eb="50">
      <t>ゴウケイ</t>
    </rPh>
    <rPh sb="61" eb="63">
      <t>キニュウ</t>
    </rPh>
    <rPh sb="63" eb="64">
      <t>ネガ</t>
    </rPh>
    <phoneticPr fontId="79"/>
  </si>
  <si>
    <t>【木造軸組工法の場合】</t>
    <rPh sb="1" eb="3">
      <t>モクゾウ</t>
    </rPh>
    <rPh sb="3" eb="5">
      <t>ジクグ</t>
    </rPh>
    <rPh sb="5" eb="7">
      <t>コウホウ</t>
    </rPh>
    <rPh sb="8" eb="10">
      <t>バアイ</t>
    </rPh>
    <phoneticPr fontId="79"/>
  </si>
  <si>
    <r>
      <rPr>
        <sz val="9"/>
        <color indexed="57"/>
        <rFont val="ＭＳ Ｐゴシック"/>
        <family val="3"/>
        <charset val="128"/>
      </rPr>
      <t>　　　　　</t>
    </r>
    <r>
      <rPr>
        <sz val="8"/>
        <color indexed="57"/>
        <rFont val="ＭＳ Ｐゴシック"/>
        <family val="3"/>
        <charset val="128"/>
      </rPr>
      <t>使用樹種別</t>
    </r>
    <r>
      <rPr>
        <sz val="9"/>
        <color indexed="57"/>
        <rFont val="ＭＳ Ｐゴシック"/>
        <family val="3"/>
        <charset val="128"/>
      </rPr>
      <t xml:space="preserve">
　 　　　 　 </t>
    </r>
    <r>
      <rPr>
        <sz val="8"/>
        <color indexed="57"/>
        <rFont val="ＭＳ Ｐゴシック"/>
        <family val="3"/>
        <charset val="128"/>
      </rPr>
      <t>使用割合</t>
    </r>
    <r>
      <rPr>
        <sz val="9"/>
        <color indexed="57"/>
        <rFont val="ＭＳ Ｐゴシック"/>
        <family val="3"/>
        <charset val="128"/>
      </rPr>
      <t xml:space="preserve">
　部位　　</t>
    </r>
    <r>
      <rPr>
        <sz val="11"/>
        <color indexed="57"/>
        <rFont val="ＭＳ Ｐゴシック"/>
        <family val="3"/>
        <charset val="128"/>
      </rPr>
      <t xml:space="preserve">
</t>
    </r>
    <r>
      <rPr>
        <sz val="8"/>
        <color indexed="57"/>
        <rFont val="ＭＳ Ｐゴシック"/>
        <family val="3"/>
        <charset val="128"/>
      </rPr>
      <t>　</t>
    </r>
    <rPh sb="5" eb="7">
      <t>シヨウ</t>
    </rPh>
    <rPh sb="7" eb="9">
      <t>ジュシュ</t>
    </rPh>
    <rPh sb="9" eb="10">
      <t>ベツ</t>
    </rPh>
    <rPh sb="19" eb="21">
      <t>シヨウ</t>
    </rPh>
    <rPh sb="21" eb="23">
      <t>ワリアイ</t>
    </rPh>
    <rPh sb="25" eb="27">
      <t>ブイ</t>
    </rPh>
    <rPh sb="29" eb="31">
      <t>ブイ</t>
    </rPh>
    <phoneticPr fontId="79"/>
  </si>
  <si>
    <t>木材使用量</t>
    <rPh sb="0" eb="2">
      <t>モクザイ</t>
    </rPh>
    <rPh sb="2" eb="5">
      <t>シヨウリョウ</t>
    </rPh>
    <phoneticPr fontId="79"/>
  </si>
  <si>
    <t>国産材</t>
    <rPh sb="0" eb="3">
      <t>コクサンザイ</t>
    </rPh>
    <phoneticPr fontId="79"/>
  </si>
  <si>
    <t>外国産材</t>
    <rPh sb="0" eb="4">
      <t>ガイコクサンザイ</t>
    </rPh>
    <phoneticPr fontId="79"/>
  </si>
  <si>
    <t>合計</t>
    <rPh sb="0" eb="2">
      <t>ゴウケイ</t>
    </rPh>
    <phoneticPr fontId="79"/>
  </si>
  <si>
    <t>製材</t>
    <rPh sb="0" eb="2">
      <t>セイザイ</t>
    </rPh>
    <phoneticPr fontId="79"/>
  </si>
  <si>
    <t>集成材</t>
    <rPh sb="0" eb="3">
      <t>シュウセイザイ</t>
    </rPh>
    <phoneticPr fontId="79"/>
  </si>
  <si>
    <t>その他
（LVL含む）</t>
    <phoneticPr fontId="79"/>
  </si>
  <si>
    <t>その他
（LVL含む）</t>
    <rPh sb="2" eb="3">
      <t>タ</t>
    </rPh>
    <rPh sb="8" eb="9">
      <t>フク</t>
    </rPh>
    <phoneticPr fontId="79"/>
  </si>
  <si>
    <t>ヒノキ</t>
    <phoneticPr fontId="79"/>
  </si>
  <si>
    <t>スギ</t>
    <phoneticPr fontId="79"/>
  </si>
  <si>
    <t>その他</t>
    <rPh sb="2" eb="3">
      <t>タ</t>
    </rPh>
    <phoneticPr fontId="79"/>
  </si>
  <si>
    <t>カラマツ</t>
    <phoneticPr fontId="79"/>
  </si>
  <si>
    <t>その他
異樹種混合</t>
    <rPh sb="2" eb="3">
      <t>タ</t>
    </rPh>
    <rPh sb="4" eb="7">
      <t>イジュシュ</t>
    </rPh>
    <rPh sb="7" eb="9">
      <t>コンゴウ</t>
    </rPh>
    <phoneticPr fontId="79"/>
  </si>
  <si>
    <t>（主な樹種）</t>
    <rPh sb="1" eb="2">
      <t>オモ</t>
    </rPh>
    <rPh sb="3" eb="5">
      <t>ジュシュ</t>
    </rPh>
    <phoneticPr fontId="79"/>
  </si>
  <si>
    <t>ベイマツ</t>
    <phoneticPr fontId="79"/>
  </si>
  <si>
    <t>レッドウッド</t>
    <phoneticPr fontId="79"/>
  </si>
  <si>
    <t>ホワイトウッド</t>
    <phoneticPr fontId="79"/>
  </si>
  <si>
    <t>その他
（樹種）</t>
    <rPh sb="2" eb="3">
      <t>タ</t>
    </rPh>
    <rPh sb="5" eb="7">
      <t>ジュシュ</t>
    </rPh>
    <phoneticPr fontId="79"/>
  </si>
  <si>
    <t>(1)柱</t>
    <rPh sb="3" eb="4">
      <t>ハシラ</t>
    </rPh>
    <phoneticPr fontId="79"/>
  </si>
  <si>
    <t>㎥</t>
    <phoneticPr fontId="79"/>
  </si>
  <si>
    <t>％</t>
    <phoneticPr fontId="79"/>
  </si>
  <si>
    <t>（</t>
    <phoneticPr fontId="79"/>
  </si>
  <si>
    <t>）</t>
    <phoneticPr fontId="79"/>
  </si>
  <si>
    <t>(2)土台等(※）</t>
    <rPh sb="3" eb="5">
      <t>ドダイ</t>
    </rPh>
    <rPh sb="5" eb="6">
      <t>トウ</t>
    </rPh>
    <phoneticPr fontId="79"/>
  </si>
  <si>
    <t>(3)横架材(※2)</t>
    <rPh sb="3" eb="6">
      <t>オウカザイ</t>
    </rPh>
    <phoneticPr fontId="79"/>
  </si>
  <si>
    <t>(4)筋かい</t>
    <rPh sb="3" eb="4">
      <t>スジ</t>
    </rPh>
    <phoneticPr fontId="79"/>
  </si>
  <si>
    <t>(5)その他羽柄材</t>
    <rPh sb="5" eb="6">
      <t>タ</t>
    </rPh>
    <rPh sb="6" eb="9">
      <t>ハガラザイ</t>
    </rPh>
    <phoneticPr fontId="79"/>
  </si>
  <si>
    <t>(6)合板</t>
    <rPh sb="3" eb="5">
      <t>ゴウハン</t>
    </rPh>
    <phoneticPr fontId="79"/>
  </si>
  <si>
    <t xml:space="preserve"> </t>
    <phoneticPr fontId="79"/>
  </si>
  <si>
    <t>※   土台・大引・母屋・棟木を示す。</t>
    <rPh sb="4" eb="6">
      <t>ドダイ</t>
    </rPh>
    <rPh sb="7" eb="9">
      <t>オオビ</t>
    </rPh>
    <rPh sb="10" eb="12">
      <t>モヤ</t>
    </rPh>
    <rPh sb="13" eb="14">
      <t>トウ</t>
    </rPh>
    <rPh sb="14" eb="15">
      <t>キ</t>
    </rPh>
    <rPh sb="16" eb="17">
      <t>シメ</t>
    </rPh>
    <phoneticPr fontId="79"/>
  </si>
  <si>
    <t>※2  土台・大引・母屋・棟木以外の横架材を示す。</t>
    <rPh sb="4" eb="6">
      <t>ドダイ</t>
    </rPh>
    <rPh sb="7" eb="9">
      <t>オオビ</t>
    </rPh>
    <rPh sb="10" eb="12">
      <t>モヤ</t>
    </rPh>
    <rPh sb="13" eb="14">
      <t>トウ</t>
    </rPh>
    <rPh sb="14" eb="15">
      <t>キ</t>
    </rPh>
    <rPh sb="15" eb="17">
      <t>イガイ</t>
    </rPh>
    <rPh sb="18" eb="21">
      <t>オウカザイ</t>
    </rPh>
    <rPh sb="22" eb="23">
      <t>シメ</t>
    </rPh>
    <phoneticPr fontId="79"/>
  </si>
  <si>
    <t>【枠組壁工法の場合】</t>
    <rPh sb="1" eb="2">
      <t>ワク</t>
    </rPh>
    <rPh sb="2" eb="3">
      <t>グ</t>
    </rPh>
    <rPh sb="3" eb="4">
      <t>カベ</t>
    </rPh>
    <rPh sb="4" eb="6">
      <t>コウホウ</t>
    </rPh>
    <rPh sb="7" eb="9">
      <t>バアイ</t>
    </rPh>
    <phoneticPr fontId="79"/>
  </si>
  <si>
    <r>
      <rPr>
        <sz val="9"/>
        <color indexed="57"/>
        <rFont val="ＭＳ Ｐゴシック"/>
        <family val="3"/>
        <charset val="128"/>
      </rPr>
      <t>　　　　　</t>
    </r>
    <r>
      <rPr>
        <sz val="8"/>
        <color indexed="57"/>
        <rFont val="ＭＳ Ｐゴシック"/>
        <family val="3"/>
        <charset val="128"/>
      </rPr>
      <t>使用樹種別</t>
    </r>
    <r>
      <rPr>
        <sz val="9"/>
        <color indexed="57"/>
        <rFont val="ＭＳ Ｐゴシック"/>
        <family val="3"/>
        <charset val="128"/>
      </rPr>
      <t xml:space="preserve">
　　　　　　</t>
    </r>
    <r>
      <rPr>
        <sz val="8"/>
        <color indexed="57"/>
        <rFont val="ＭＳ Ｐゴシック"/>
        <family val="3"/>
        <charset val="128"/>
      </rPr>
      <t>使用割合</t>
    </r>
    <r>
      <rPr>
        <sz val="9"/>
        <color indexed="57"/>
        <rFont val="ＭＳ Ｐゴシック"/>
        <family val="3"/>
        <charset val="128"/>
      </rPr>
      <t xml:space="preserve">
　　　　　　　　　　　</t>
    </r>
    <r>
      <rPr>
        <sz val="11"/>
        <color indexed="57"/>
        <rFont val="ＭＳ Ｐゴシック"/>
        <family val="3"/>
        <charset val="128"/>
      </rPr>
      <t xml:space="preserve">
</t>
    </r>
    <r>
      <rPr>
        <sz val="8"/>
        <color indexed="57"/>
        <rFont val="ＭＳ Ｐゴシック"/>
        <family val="3"/>
        <charset val="128"/>
      </rPr>
      <t>　　部位</t>
    </r>
    <rPh sb="5" eb="7">
      <t>シヨウ</t>
    </rPh>
    <rPh sb="7" eb="9">
      <t>ジュシュ</t>
    </rPh>
    <rPh sb="9" eb="10">
      <t>ベツ</t>
    </rPh>
    <rPh sb="17" eb="19">
      <t>シヨウ</t>
    </rPh>
    <rPh sb="19" eb="21">
      <t>ワリアイ</t>
    </rPh>
    <rPh sb="33" eb="35">
      <t>ブイ</t>
    </rPh>
    <phoneticPr fontId="79"/>
  </si>
  <si>
    <t>たて継材</t>
    <rPh sb="2" eb="4">
      <t>ツギザイ</t>
    </rPh>
    <phoneticPr fontId="79"/>
  </si>
  <si>
    <t>その他
(主な樹種）</t>
    <rPh sb="2" eb="3">
      <t>タ</t>
    </rPh>
    <rPh sb="5" eb="6">
      <t>オモ</t>
    </rPh>
    <rPh sb="7" eb="9">
      <t>ジュシュ</t>
    </rPh>
    <phoneticPr fontId="79"/>
  </si>
  <si>
    <t>SPF</t>
    <phoneticPr fontId="79"/>
  </si>
  <si>
    <t>(1)縦枠・上下枠
　頭つなぎ</t>
    <rPh sb="3" eb="5">
      <t>タテワク</t>
    </rPh>
    <rPh sb="6" eb="9">
      <t>ジョウゲワク</t>
    </rPh>
    <rPh sb="11" eb="12">
      <t>アタマ</t>
    </rPh>
    <phoneticPr fontId="79"/>
  </si>
  <si>
    <t>(</t>
    <phoneticPr fontId="79"/>
  </si>
  <si>
    <t>)</t>
  </si>
  <si>
    <t>)</t>
    <phoneticPr fontId="79"/>
  </si>
  <si>
    <t>(2)根太（※）</t>
    <rPh sb="3" eb="5">
      <t>ネダ</t>
    </rPh>
    <phoneticPr fontId="79"/>
  </si>
  <si>
    <t>(3)土台</t>
    <rPh sb="3" eb="5">
      <t>ドダイ</t>
    </rPh>
    <phoneticPr fontId="79"/>
  </si>
  <si>
    <t>(4)その他羽柄材</t>
    <rPh sb="5" eb="6">
      <t>タ</t>
    </rPh>
    <rPh sb="6" eb="9">
      <t>ハガラザイ</t>
    </rPh>
    <phoneticPr fontId="79"/>
  </si>
  <si>
    <t>(5)合板</t>
    <rPh sb="3" eb="5">
      <t>ゴウハン</t>
    </rPh>
    <phoneticPr fontId="90"/>
  </si>
  <si>
    <t>※端根太、床根太、側根太、天井根太、垂木</t>
    <rPh sb="1" eb="2">
      <t>ハジ</t>
    </rPh>
    <rPh sb="2" eb="4">
      <t>ネダ</t>
    </rPh>
    <rPh sb="5" eb="6">
      <t>ユカ</t>
    </rPh>
    <rPh sb="6" eb="8">
      <t>ネダ</t>
    </rPh>
    <rPh sb="9" eb="10">
      <t>ソク</t>
    </rPh>
    <rPh sb="10" eb="12">
      <t>ネダ</t>
    </rPh>
    <rPh sb="13" eb="15">
      <t>テンジョウ</t>
    </rPh>
    <rPh sb="15" eb="17">
      <t>ネダ</t>
    </rPh>
    <rPh sb="18" eb="20">
      <t>タルキ</t>
    </rPh>
    <phoneticPr fontId="79"/>
  </si>
  <si>
    <t>【CLT工法の場合】</t>
    <rPh sb="4" eb="6">
      <t>コウホウ</t>
    </rPh>
    <rPh sb="7" eb="9">
      <t>バアイ</t>
    </rPh>
    <phoneticPr fontId="79"/>
  </si>
  <si>
    <t xml:space="preserve">(1)壁 </t>
    <rPh sb="3" eb="4">
      <t>カベ</t>
    </rPh>
    <phoneticPr fontId="79"/>
  </si>
  <si>
    <t xml:space="preserve">(2)床 </t>
    <rPh sb="3" eb="4">
      <t>ユカ</t>
    </rPh>
    <phoneticPr fontId="79"/>
  </si>
  <si>
    <t>(3)屋根</t>
    <rPh sb="2" eb="3">
      <t>ユカ</t>
    </rPh>
    <rPh sb="3" eb="5">
      <t>ヤネ</t>
    </rPh>
    <phoneticPr fontId="79"/>
  </si>
  <si>
    <t xml:space="preserve">(4)横架材 </t>
    <rPh sb="3" eb="6">
      <t>オウカザイ</t>
    </rPh>
    <phoneticPr fontId="79"/>
  </si>
  <si>
    <t>(6)合板</t>
    <rPh sb="3" eb="5">
      <t>ゴウハン</t>
    </rPh>
    <phoneticPr fontId="90"/>
  </si>
  <si>
    <t>【その他工法の場合】</t>
    <rPh sb="3" eb="4">
      <t>タ</t>
    </rPh>
    <rPh sb="4" eb="6">
      <t>コウホウ</t>
    </rPh>
    <rPh sb="7" eb="9">
      <t>バアイ</t>
    </rPh>
    <phoneticPr fontId="79"/>
  </si>
  <si>
    <r>
      <rPr>
        <sz val="9"/>
        <color theme="9" tint="-0.249977111117893"/>
        <rFont val="ＭＳ Ｐゴシック"/>
        <family val="3"/>
        <charset val="128"/>
      </rPr>
      <t>　　　　　</t>
    </r>
    <r>
      <rPr>
        <sz val="8"/>
        <color theme="9" tint="-0.249977111117893"/>
        <rFont val="ＭＳ Ｐゴシック"/>
        <family val="3"/>
        <charset val="128"/>
      </rPr>
      <t>使用樹種別</t>
    </r>
    <r>
      <rPr>
        <sz val="9"/>
        <color theme="9" tint="-0.249977111117893"/>
        <rFont val="ＭＳ Ｐゴシック"/>
        <family val="3"/>
        <charset val="128"/>
      </rPr>
      <t xml:space="preserve">
　　　　　　</t>
    </r>
    <r>
      <rPr>
        <sz val="8"/>
        <color theme="9" tint="-0.249977111117893"/>
        <rFont val="ＭＳ Ｐゴシック"/>
        <family val="3"/>
        <charset val="128"/>
      </rPr>
      <t>使用割合</t>
    </r>
    <r>
      <rPr>
        <sz val="9"/>
        <color theme="9" tint="-0.249977111117893"/>
        <rFont val="ＭＳ Ｐゴシック"/>
        <family val="3"/>
        <charset val="128"/>
      </rPr>
      <t xml:space="preserve">
　</t>
    </r>
    <r>
      <rPr>
        <sz val="8"/>
        <color theme="9" tint="-0.249977111117893"/>
        <rFont val="ＭＳ Ｐゴシック"/>
        <family val="3"/>
        <charset val="128"/>
      </rPr>
      <t>部位</t>
    </r>
    <r>
      <rPr>
        <sz val="9"/>
        <color theme="9" tint="-0.249977111117893"/>
        <rFont val="ＭＳ Ｐゴシック"/>
        <family val="3"/>
        <charset val="128"/>
      </rPr>
      <t>　　　　　</t>
    </r>
    <r>
      <rPr>
        <sz val="11"/>
        <color theme="9" tint="-0.249977111117893"/>
        <rFont val="ＭＳ Ｐゴシック"/>
        <family val="3"/>
        <charset val="128"/>
      </rPr>
      <t xml:space="preserve">
</t>
    </r>
    <r>
      <rPr>
        <sz val="8"/>
        <color theme="9" tint="-0.249977111117893"/>
        <rFont val="ＭＳ Ｐゴシック"/>
        <family val="3"/>
        <charset val="128"/>
      </rPr>
      <t>　　</t>
    </r>
    <rPh sb="5" eb="7">
      <t>シヨウ</t>
    </rPh>
    <rPh sb="7" eb="9">
      <t>ジュシュ</t>
    </rPh>
    <rPh sb="9" eb="10">
      <t>ベツ</t>
    </rPh>
    <rPh sb="17" eb="19">
      <t>シヨウ</t>
    </rPh>
    <rPh sb="19" eb="21">
      <t>ワリアイ</t>
    </rPh>
    <rPh sb="23" eb="25">
      <t>ブイ</t>
    </rPh>
    <rPh sb="30" eb="32">
      <t>ブイ</t>
    </rPh>
    <phoneticPr fontId="79"/>
  </si>
  <si>
    <t>(2)壁</t>
    <rPh sb="3" eb="4">
      <t>カベ</t>
    </rPh>
    <phoneticPr fontId="79"/>
  </si>
  <si>
    <t>(3)床</t>
    <rPh sb="3" eb="4">
      <t>ユカ</t>
    </rPh>
    <phoneticPr fontId="79"/>
  </si>
  <si>
    <t>(4)屋根</t>
    <rPh sb="3" eb="5">
      <t>ヤネ</t>
    </rPh>
    <phoneticPr fontId="79"/>
  </si>
  <si>
    <t xml:space="preserve">(5)横架材 </t>
    <rPh sb="3" eb="6">
      <t>オウカザイ</t>
    </rPh>
    <phoneticPr fontId="79"/>
  </si>
  <si>
    <t>(6)その他羽柄材</t>
    <rPh sb="5" eb="6">
      <t>タ</t>
    </rPh>
    <rPh sb="6" eb="9">
      <t>ハガラザイ</t>
    </rPh>
    <phoneticPr fontId="79"/>
  </si>
  <si>
    <t>(7)合板</t>
    <rPh sb="3" eb="5">
      <t>ゴウハン</t>
    </rPh>
    <phoneticPr fontId="90"/>
  </si>
  <si>
    <t>様式6号-2-基礎的情報</t>
    <rPh sb="0" eb="2">
      <t>ヨウシキ</t>
    </rPh>
    <rPh sb="3" eb="4">
      <t>ゴウ</t>
    </rPh>
    <rPh sb="7" eb="10">
      <t>キソテキ</t>
    </rPh>
    <rPh sb="10" eb="12">
      <t>ジョウホウ</t>
    </rPh>
    <phoneticPr fontId="1"/>
  </si>
  <si>
    <t>様式6号-2-別紙（部材調査票）</t>
    <rPh sb="0" eb="2">
      <t>ヨウシキ</t>
    </rPh>
    <rPh sb="3" eb="4">
      <t>ゴウ</t>
    </rPh>
    <rPh sb="7" eb="9">
      <t>ベッシ</t>
    </rPh>
    <rPh sb="10" eb="12">
      <t>ブザイ</t>
    </rPh>
    <rPh sb="12" eb="15">
      <t>チョウサヒョウ</t>
    </rPh>
    <phoneticPr fontId="1"/>
  </si>
  <si>
    <t>本ファイルの設問は5つのシートに分かれております。</t>
    <rPh sb="0" eb="1">
      <t>ホン</t>
    </rPh>
    <rPh sb="6" eb="8">
      <t>セツモン</t>
    </rPh>
    <rPh sb="16" eb="17">
      <t>ワ</t>
    </rPh>
    <phoneticPr fontId="1"/>
  </si>
  <si>
    <t>①　令和6年度における施工業者の施工実績</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</si>
</sst>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411]ggge&quot;年&quot;m&quot;月&quot;d&quot;日&quot;;@"/>
  </numFmts>
  <fonts count="96" x14ac:knownFonts="1">
    <font>
      <sz val="11"/>
      <color theme="1"/>
      <name val="游ゴシック"/>
      <family val="2"/>
      <charset val="128"/>
    </font>
    <font>
      <sz val="6"/>
      <name val="游ゴシック"/>
      <family val="2"/>
      <charset val="128"/>
    </font>
    <font>
      <sz val="11"/>
      <color theme="1"/>
      <name val="Meiryo UI"/>
      <family val="3"/>
      <charset val="128"/>
    </font>
    <font>
      <sz val="11"/>
      <color rgb="FFFF0000"/>
      <name val="Meiryo UI"/>
      <family val="3"/>
      <charset val="128"/>
    </font>
    <font>
      <sz val="11"/>
      <color rgb="FF7030A0"/>
      <name val="Meiryo UI"/>
      <family val="3"/>
      <charset val="128"/>
    </font>
    <font>
      <sz val="8"/>
      <color theme="1"/>
      <name val="Meiryo UI"/>
      <family val="3"/>
      <charset val="128"/>
    </font>
    <font>
      <sz val="11"/>
      <color theme="1"/>
      <name val="游ゴシック"/>
      <family val="2"/>
      <charset val="128"/>
    </font>
    <font>
      <sz val="11"/>
      <color rgb="FF002060"/>
      <name val="Meiryo UI"/>
      <family val="3"/>
      <charset val="128"/>
    </font>
    <font>
      <sz val="10.5"/>
      <color theme="1"/>
      <name val="Meiryo UI"/>
      <family val="3"/>
      <charset val="128"/>
    </font>
    <font>
      <sz val="11"/>
      <color theme="1"/>
      <name val="游ゴシック"/>
      <family val="3"/>
      <charset val="128"/>
      <scheme val="minor"/>
    </font>
    <font>
      <sz val="11"/>
      <color rgb="FF0070C0"/>
      <name val="Meiryo UI"/>
      <family val="3"/>
      <charset val="128"/>
    </font>
    <font>
      <sz val="11"/>
      <color theme="0"/>
      <name val="Meiryo UI"/>
      <family val="3"/>
      <charset val="128"/>
    </font>
    <font>
      <sz val="9"/>
      <color theme="0"/>
      <name val="Meiryo UI"/>
      <family val="3"/>
      <charset val="128"/>
    </font>
    <font>
      <sz val="12"/>
      <color theme="1"/>
      <name val="游ゴシック"/>
      <family val="3"/>
      <charset val="128"/>
    </font>
    <font>
      <u/>
      <sz val="12"/>
      <color theme="1"/>
      <name val="游ゴシック"/>
      <family val="3"/>
      <charset val="128"/>
    </font>
    <font>
      <sz val="11"/>
      <name val="游ゴシック"/>
      <family val="3"/>
      <charset val="128"/>
      <scheme val="minor"/>
    </font>
    <font>
      <sz val="11"/>
      <color rgb="FFFF0000"/>
      <name val="游ゴシック"/>
      <family val="3"/>
      <charset val="128"/>
      <scheme val="minor"/>
    </font>
    <font>
      <sz val="8"/>
      <color rgb="FF0070C0"/>
      <name val="Meiryo UI"/>
      <family val="3"/>
      <charset val="128"/>
    </font>
    <font>
      <sz val="11"/>
      <name val="Meiryo UI"/>
      <family val="3"/>
      <charset val="128"/>
    </font>
    <font>
      <sz val="8"/>
      <color rgb="FF002060"/>
      <name val="Meiryo UI"/>
      <family val="3"/>
      <charset val="128"/>
    </font>
    <font>
      <sz val="11"/>
      <color indexed="12"/>
      <name val="Yu Gothic UI Semilight"/>
      <family val="3"/>
      <charset val="128"/>
    </font>
    <font>
      <sz val="9"/>
      <color rgb="FF7030A0"/>
      <name val="Meiryo UI"/>
      <family val="3"/>
      <charset val="128"/>
    </font>
    <font>
      <u/>
      <sz val="11"/>
      <color rgb="FF002060"/>
      <name val="Meiryo UI"/>
      <family val="3"/>
      <charset val="128"/>
    </font>
    <font>
      <sz val="11"/>
      <color rgb="FF002060"/>
      <name val="UD デジタル 教科書体 NP-B"/>
      <family val="1"/>
      <charset val="128"/>
    </font>
    <font>
      <sz val="10.5"/>
      <color rgb="FF002060"/>
      <name val="Meiryo UI"/>
      <family val="3"/>
      <charset val="128"/>
    </font>
    <font>
      <b/>
      <sz val="11"/>
      <color rgb="FF002060"/>
      <name val="Meiryo UI"/>
      <family val="3"/>
      <charset val="128"/>
    </font>
    <font>
      <sz val="10"/>
      <color rgb="FF002060"/>
      <name val="Meiryo UI"/>
      <family val="3"/>
      <charset val="128"/>
    </font>
    <font>
      <sz val="11"/>
      <name val="UD デジタル 教科書体 NP-B"/>
      <family val="1"/>
      <charset val="128"/>
    </font>
    <font>
      <b/>
      <sz val="11"/>
      <name val="Meiryo UI"/>
      <family val="3"/>
      <charset val="128"/>
    </font>
    <font>
      <sz val="10"/>
      <color rgb="FF7030A0"/>
      <name val="Meiryo UI"/>
      <family val="3"/>
      <charset val="128"/>
    </font>
    <font>
      <sz val="8"/>
      <color theme="0" tint="-0.34998626667073579"/>
      <name val="Meiryo UI"/>
      <family val="3"/>
      <charset val="128"/>
    </font>
    <font>
      <sz val="10"/>
      <color theme="0"/>
      <name val="Meiryo UI"/>
      <family val="3"/>
      <charset val="128"/>
    </font>
    <font>
      <b/>
      <sz val="9"/>
      <color theme="0"/>
      <name val="Meiryo UI"/>
      <family val="3"/>
      <charset val="128"/>
    </font>
    <font>
      <sz val="9"/>
      <color rgb="FF002060"/>
      <name val="Meiryo UI"/>
      <family val="3"/>
      <charset val="128"/>
    </font>
    <font>
      <vertAlign val="superscript"/>
      <sz val="11"/>
      <color rgb="FF002060"/>
      <name val="Meiryo UI"/>
      <family val="3"/>
      <charset val="128"/>
    </font>
    <font>
      <b/>
      <sz val="9"/>
      <color indexed="81"/>
      <name val="Meiryo UI"/>
      <family val="3"/>
      <charset val="128"/>
    </font>
    <font>
      <sz val="12"/>
      <color rgb="FF002060"/>
      <name val="游ゴシック"/>
      <family val="3"/>
      <charset val="128"/>
      <scheme val="minor"/>
    </font>
    <font>
      <sz val="12"/>
      <color rgb="FF002060"/>
      <name val="Meiryo UI"/>
      <family val="3"/>
      <charset val="128"/>
    </font>
    <font>
      <sz val="14"/>
      <color rgb="FF002060"/>
      <name val="游ゴシック"/>
      <family val="3"/>
      <charset val="128"/>
    </font>
    <font>
      <sz val="14"/>
      <color rgb="FF002060"/>
      <name val="Meiryo UI"/>
      <family val="3"/>
      <charset val="128"/>
    </font>
    <font>
      <sz val="8"/>
      <color theme="3" tint="-0.249977111117893"/>
      <name val="Meiryo UI"/>
      <family val="3"/>
      <charset val="128"/>
    </font>
    <font>
      <sz val="11"/>
      <color theme="3" tint="-0.249977111117893"/>
      <name val="Meiryo UI"/>
      <family val="3"/>
      <charset val="128"/>
    </font>
    <font>
      <sz val="10"/>
      <color rgb="FFFF0000"/>
      <name val="Meiryo UI"/>
      <family val="3"/>
      <charset val="128"/>
    </font>
    <font>
      <b/>
      <sz val="11"/>
      <color rgb="FFC00000"/>
      <name val="Meiryo UI"/>
      <family val="3"/>
      <charset val="128"/>
    </font>
    <font>
      <b/>
      <sz val="10"/>
      <color theme="0"/>
      <name val="Meiryo UI"/>
      <family val="3"/>
      <charset val="128"/>
    </font>
    <font>
      <sz val="11"/>
      <color theme="1"/>
      <name val="游ゴシック"/>
      <family val="3"/>
      <charset val="128"/>
    </font>
    <font>
      <b/>
      <sz val="12"/>
      <color rgb="FFFF0000"/>
      <name val="游ゴシック"/>
      <family val="3"/>
      <charset val="128"/>
    </font>
    <font>
      <sz val="11"/>
      <color rgb="FF7030A0"/>
      <name val="UD デジタル 教科書体 NP-B"/>
      <family val="1"/>
      <charset val="128"/>
    </font>
    <font>
      <sz val="8"/>
      <color rgb="FFFF0000"/>
      <name val="Meiryo UI"/>
      <family val="3"/>
      <charset val="128"/>
    </font>
    <font>
      <b/>
      <sz val="11"/>
      <color rgb="FFFF0000"/>
      <name val="BIZ UDゴシック"/>
      <family val="3"/>
      <charset val="128"/>
    </font>
    <font>
      <sz val="12"/>
      <color rgb="FF0070C0"/>
      <name val="Meiryo UI"/>
      <family val="3"/>
      <charset val="128"/>
    </font>
    <font>
      <sz val="11"/>
      <color theme="8"/>
      <name val="Meiryo UI"/>
      <family val="3"/>
      <charset val="128"/>
    </font>
    <font>
      <sz val="11"/>
      <color theme="7"/>
      <name val="Meiryo UI"/>
      <family val="3"/>
      <charset val="128"/>
    </font>
    <font>
      <sz val="11"/>
      <color rgb="FFFF0000"/>
      <name val="游ゴシック"/>
      <family val="2"/>
      <charset val="128"/>
    </font>
    <font>
      <u/>
      <sz val="9"/>
      <color rgb="FF002060"/>
      <name val="Meiryo UI"/>
      <family val="3"/>
      <charset val="128"/>
    </font>
    <font>
      <sz val="9"/>
      <color rgb="FF002060"/>
      <name val="游ゴシック"/>
      <family val="3"/>
      <charset val="128"/>
      <scheme val="minor"/>
    </font>
    <font>
      <b/>
      <sz val="11"/>
      <color theme="1"/>
      <name val="Meiryo UI"/>
      <family val="3"/>
      <charset val="128"/>
    </font>
    <font>
      <sz val="11"/>
      <color rgb="FF00B0F0"/>
      <name val="游ゴシック"/>
      <family val="3"/>
      <charset val="128"/>
      <scheme val="minor"/>
    </font>
    <font>
      <sz val="9"/>
      <color rgb="FF002060"/>
      <name val="游ゴシック"/>
      <family val="2"/>
      <charset val="128"/>
    </font>
    <font>
      <sz val="9"/>
      <color rgb="FF002060"/>
      <name val="游ゴシック"/>
      <family val="3"/>
      <charset val="128"/>
    </font>
    <font>
      <b/>
      <sz val="11"/>
      <color theme="1"/>
      <name val="游ゴシック"/>
      <family val="3"/>
      <charset val="128"/>
    </font>
    <font>
      <sz val="8"/>
      <color rgb="FFC00000"/>
      <name val="Meiryo UI"/>
      <family val="3"/>
      <charset val="128"/>
    </font>
    <font>
      <sz val="9"/>
      <color rgb="FFC00000"/>
      <name val="Meiryo UI"/>
      <family val="3"/>
      <charset val="128"/>
    </font>
    <font>
      <sz val="12"/>
      <name val="Meiryo UI"/>
      <family val="3"/>
      <charset val="128"/>
    </font>
    <font>
      <sz val="12"/>
      <name val="游ゴシック"/>
      <family val="3"/>
      <charset val="128"/>
      <scheme val="minor"/>
    </font>
    <font>
      <sz val="10"/>
      <name val="Meiryo UI"/>
      <family val="3"/>
      <charset val="128"/>
    </font>
    <font>
      <sz val="10"/>
      <color theme="1"/>
      <name val="游ゴシック"/>
      <family val="2"/>
      <charset val="128"/>
    </font>
    <font>
      <sz val="11"/>
      <color rgb="FFFFFF00"/>
      <name val="Meiryo UI"/>
      <family val="3"/>
      <charset val="128"/>
    </font>
    <font>
      <sz val="9"/>
      <color indexed="81"/>
      <name val="Meiryo UI"/>
      <family val="3"/>
      <charset val="128"/>
    </font>
    <font>
      <sz val="8"/>
      <color theme="8"/>
      <name val="Meiryo UI"/>
      <family val="3"/>
      <charset val="128"/>
    </font>
    <font>
      <sz val="9"/>
      <color theme="8"/>
      <name val="Meiryo UI"/>
      <family val="3"/>
      <charset val="128"/>
    </font>
    <font>
      <u/>
      <sz val="9"/>
      <color theme="8"/>
      <name val="Meiryo UI"/>
      <family val="3"/>
      <charset val="128"/>
    </font>
    <font>
      <sz val="10"/>
      <color theme="8"/>
      <name val="Meiryo UI"/>
      <family val="3"/>
      <charset val="128"/>
    </font>
    <font>
      <sz val="11"/>
      <color rgb="FF00B0F0"/>
      <name val="游ゴシック"/>
      <family val="2"/>
      <charset val="128"/>
    </font>
    <font>
      <sz val="11"/>
      <color theme="3"/>
      <name val="Meiryo UI"/>
      <family val="3"/>
      <charset val="128"/>
    </font>
    <font>
      <sz val="8"/>
      <color theme="3"/>
      <name val="Meiryo UI"/>
      <family val="3"/>
      <charset val="128"/>
    </font>
    <font>
      <sz val="9"/>
      <color theme="3"/>
      <name val="Meiryo UI"/>
      <family val="3"/>
      <charset val="128"/>
    </font>
    <font>
      <sz val="9"/>
      <color theme="1"/>
      <name val="游ゴシック"/>
      <family val="2"/>
      <charset val="128"/>
    </font>
    <font>
      <b/>
      <sz val="16"/>
      <name val="ＭＳ Ｐゴシック"/>
      <family val="3"/>
      <charset val="128"/>
    </font>
    <font>
      <sz val="6"/>
      <name val="ＭＳ Ｐゴシック"/>
      <family val="3"/>
      <charset val="128"/>
    </font>
    <font>
      <sz val="11"/>
      <color theme="9"/>
      <name val="ＭＳ Ｐゴシック"/>
      <family val="3"/>
      <charset val="128"/>
    </font>
    <font>
      <sz val="14"/>
      <name val="ＭＳ Ｐゴシック"/>
      <family val="3"/>
      <charset val="128"/>
    </font>
    <font>
      <b/>
      <sz val="14"/>
      <name val="ＭＳ Ｐゴシック"/>
      <family val="3"/>
      <charset val="128"/>
    </font>
    <font>
      <sz val="11"/>
      <color indexed="57"/>
      <name val="ＭＳ Ｐゴシック"/>
      <family val="3"/>
      <charset val="128"/>
    </font>
    <font>
      <sz val="9"/>
      <color indexed="57"/>
      <name val="ＭＳ Ｐゴシック"/>
      <family val="3"/>
      <charset val="128"/>
    </font>
    <font>
      <sz val="8"/>
      <color indexed="57"/>
      <name val="ＭＳ Ｐゴシック"/>
      <family val="3"/>
      <charset val="128"/>
    </font>
    <font>
      <sz val="10"/>
      <color theme="9"/>
      <name val="ＭＳ Ｐゴシック"/>
      <family val="3"/>
      <charset val="128"/>
    </font>
    <font>
      <sz val="8"/>
      <color theme="9"/>
      <name val="ＭＳ Ｐゴシック"/>
      <family val="3"/>
      <charset val="128"/>
    </font>
    <font>
      <sz val="10"/>
      <color theme="9" tint="-0.249977111117893"/>
      <name val="ＭＳ Ｐゴシック"/>
      <family val="3"/>
      <charset val="128"/>
    </font>
    <font>
      <sz val="11"/>
      <color theme="1"/>
      <name val="ＭＳ Ｐゴシック"/>
      <family val="3"/>
      <charset val="128"/>
    </font>
    <font>
      <sz val="6"/>
      <name val="ＭＳ Ｐゴシック"/>
      <family val="2"/>
      <charset val="128"/>
    </font>
    <font>
      <sz val="11"/>
      <color theme="9" tint="-0.249977111117893"/>
      <name val="ＭＳ Ｐゴシック"/>
      <family val="3"/>
      <charset val="128"/>
    </font>
    <font>
      <sz val="11"/>
      <color rgb="FFFF0000"/>
      <name val="ＭＳ Ｐゴシック"/>
      <family val="3"/>
      <charset val="128"/>
    </font>
    <font>
      <strike/>
      <sz val="11"/>
      <color theme="9"/>
      <name val="ＭＳ Ｐゴシック"/>
      <family val="3"/>
      <charset val="128"/>
    </font>
    <font>
      <sz val="9"/>
      <color theme="9" tint="-0.249977111117893"/>
      <name val="ＭＳ Ｐゴシック"/>
      <family val="3"/>
      <charset val="128"/>
    </font>
    <font>
      <sz val="8"/>
      <color theme="9" tint="-0.249977111117893"/>
      <name val="ＭＳ Ｐ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8" tint="0.79998168889431442"/>
        <bgColor indexed="64"/>
      </patternFill>
    </fill>
  </fills>
  <borders count="8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
      <left/>
      <right/>
      <top/>
      <bottom style="hair">
        <color indexed="64"/>
      </bottom>
      <diagonal/>
    </border>
    <border>
      <left/>
      <right/>
      <top style="thin">
        <color indexed="64"/>
      </top>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top style="hair">
        <color indexed="64"/>
      </top>
      <bottom style="thin">
        <color indexed="64"/>
      </bottom>
      <diagonal/>
    </border>
    <border>
      <left style="dotted">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dotted">
        <color indexed="64"/>
      </left>
      <right style="hair">
        <color indexed="64"/>
      </right>
      <top style="thin">
        <color indexed="64"/>
      </top>
      <bottom style="hair">
        <color indexed="64"/>
      </bottom>
      <diagonal/>
    </border>
    <border>
      <left style="dotted">
        <color indexed="64"/>
      </left>
      <right style="hair">
        <color indexed="64"/>
      </right>
      <top style="hair">
        <color indexed="64"/>
      </top>
      <bottom style="hair">
        <color indexed="64"/>
      </bottom>
      <diagonal/>
    </border>
    <border>
      <left style="dotted">
        <color indexed="64"/>
      </left>
      <right style="hair">
        <color indexed="64"/>
      </right>
      <top style="hair">
        <color indexed="64"/>
      </top>
      <bottom style="thin">
        <color indexed="64"/>
      </bottom>
      <diagonal/>
    </border>
    <border>
      <left style="dotted">
        <color indexed="64"/>
      </left>
      <right style="hair">
        <color indexed="64"/>
      </right>
      <top/>
      <bottom style="hair">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style="hair">
        <color indexed="64"/>
      </left>
      <right style="hair">
        <color indexed="64"/>
      </right>
      <top style="dotted">
        <color indexed="64"/>
      </top>
      <bottom style="hair">
        <color indexed="64"/>
      </bottom>
      <diagonal/>
    </border>
    <border>
      <left style="hair">
        <color indexed="64"/>
      </left>
      <right style="thin">
        <color indexed="64"/>
      </right>
      <top style="dotted">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theme="3"/>
      </left>
      <right style="hair">
        <color indexed="64"/>
      </right>
      <top style="dotted">
        <color indexed="64"/>
      </top>
      <bottom/>
      <diagonal/>
    </border>
    <border>
      <left style="hair">
        <color theme="3"/>
      </left>
      <right style="hair">
        <color indexed="64"/>
      </right>
      <top style="hair">
        <color indexed="64"/>
      </top>
      <bottom style="hair">
        <color indexed="64"/>
      </bottom>
      <diagonal/>
    </border>
    <border>
      <left style="hair">
        <color theme="3"/>
      </left>
      <right style="hair">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hair">
        <color indexed="64"/>
      </right>
      <top style="thin">
        <color indexed="64"/>
      </top>
      <bottom/>
      <diagonal/>
    </border>
    <border>
      <left style="hair">
        <color indexed="64"/>
      </left>
      <right style="thin">
        <color indexed="64"/>
      </right>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bottom style="dotted">
        <color indexed="64"/>
      </bottom>
      <diagonal/>
    </border>
    <border>
      <left style="hair">
        <color indexed="64"/>
      </left>
      <right style="hair">
        <color indexed="64"/>
      </right>
      <top style="thin">
        <color indexed="64"/>
      </top>
      <bottom/>
      <diagonal/>
    </border>
    <border>
      <left style="hair">
        <color indexed="64"/>
      </left>
      <right style="hair">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theme="9"/>
      </diagonal>
    </border>
    <border diagonalUp="1">
      <left/>
      <right/>
      <top style="thin">
        <color indexed="64"/>
      </top>
      <bottom/>
      <diagonal style="thin">
        <color theme="9"/>
      </diagonal>
    </border>
    <border diagonalUp="1">
      <left style="thin">
        <color indexed="64"/>
      </left>
      <right/>
      <top style="thin">
        <color indexed="64"/>
      </top>
      <bottom style="thin">
        <color indexed="64"/>
      </bottom>
      <diagonal style="thin">
        <color theme="9"/>
      </diagonal>
    </border>
    <border diagonalUp="1">
      <left/>
      <right/>
      <top style="thin">
        <color indexed="64"/>
      </top>
      <bottom style="thin">
        <color indexed="64"/>
      </bottom>
      <diagonal style="thin">
        <color theme="9"/>
      </diagonal>
    </border>
    <border diagonalUp="1">
      <left style="thin">
        <color indexed="64"/>
      </left>
      <right/>
      <top/>
      <bottom style="thin">
        <color indexed="64"/>
      </bottom>
      <diagonal style="thin">
        <color theme="9"/>
      </diagonal>
    </border>
    <border diagonalUp="1">
      <left/>
      <right/>
      <top/>
      <bottom style="thin">
        <color indexed="64"/>
      </bottom>
      <diagonal style="thin">
        <color theme="9"/>
      </diagonal>
    </border>
  </borders>
  <cellStyleXfs count="3">
    <xf numFmtId="0" fontId="0" fillId="0" borderId="0">
      <alignment vertical="center"/>
    </xf>
    <xf numFmtId="38" fontId="6" fillId="0" borderId="0" applyFont="0" applyFill="0" applyBorder="0" applyAlignment="0" applyProtection="0">
      <alignment vertical="center"/>
    </xf>
    <xf numFmtId="0" fontId="9" fillId="0" borderId="0">
      <alignment vertical="center"/>
    </xf>
  </cellStyleXfs>
  <cellXfs count="73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Border="1">
      <alignment vertical="center"/>
    </xf>
    <xf numFmtId="0" fontId="3" fillId="0" borderId="0" xfId="0" applyFont="1" applyAlignment="1">
      <alignment horizontal="left"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2" borderId="10" xfId="0" applyFont="1" applyFill="1" applyBorder="1" applyAlignment="1">
      <alignment horizontal="lef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pplyBorder="1" applyAlignment="1">
      <alignment horizontal="right" vertical="center"/>
    </xf>
    <xf numFmtId="176" fontId="2" fillId="0" borderId="0" xfId="0" applyNumberFormat="1" applyFont="1" applyAlignment="1">
      <alignment horizontal="center" vertical="center"/>
    </xf>
    <xf numFmtId="0" fontId="5" fillId="0" borderId="0" xfId="0" applyFont="1" applyBorder="1">
      <alignment vertical="center"/>
    </xf>
    <xf numFmtId="0" fontId="2" fillId="0" borderId="0" xfId="0" applyFont="1" applyFill="1" applyBorder="1" applyAlignment="1">
      <alignment horizontal="left" vertical="center"/>
    </xf>
    <xf numFmtId="0" fontId="2" fillId="0" borderId="0" xfId="0" applyFont="1" applyBorder="1" applyAlignment="1">
      <alignment horizontal="center" vertical="center"/>
    </xf>
    <xf numFmtId="0" fontId="3" fillId="0" borderId="0" xfId="0" applyFont="1">
      <alignment vertical="center"/>
    </xf>
    <xf numFmtId="0" fontId="7" fillId="0" borderId="0" xfId="0" applyFont="1" applyFill="1" applyBorder="1" applyAlignment="1">
      <alignment horizontal="right" vertical="center"/>
    </xf>
    <xf numFmtId="0" fontId="0" fillId="0" borderId="0" xfId="0" applyBorder="1">
      <alignment vertical="center"/>
    </xf>
    <xf numFmtId="0" fontId="8" fillId="0" borderId="0" xfId="0" applyFont="1" applyBorder="1" applyAlignment="1">
      <alignment vertical="center"/>
    </xf>
    <xf numFmtId="176" fontId="2" fillId="0" borderId="0" xfId="0" applyNumberFormat="1" applyFont="1" applyBorder="1">
      <alignment vertical="center"/>
    </xf>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top" wrapText="1" shrinkToFit="1"/>
    </xf>
    <xf numFmtId="0" fontId="4" fillId="0"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Fill="1" applyBorder="1" applyAlignment="1">
      <alignment horizontal="center" vertical="top" wrapText="1" shrinkToFit="1"/>
    </xf>
    <xf numFmtId="0" fontId="2" fillId="0" borderId="0" xfId="0" applyFont="1" applyAlignment="1">
      <alignment horizontal="center" vertical="center"/>
    </xf>
    <xf numFmtId="0" fontId="4" fillId="0" borderId="0" xfId="0" applyFont="1">
      <alignment vertical="center"/>
    </xf>
    <xf numFmtId="0" fontId="4" fillId="0" borderId="0" xfId="0" applyFont="1" applyBorder="1" applyAlignment="1">
      <alignment horizontal="right" vertical="center"/>
    </xf>
    <xf numFmtId="0" fontId="4" fillId="0" borderId="0" xfId="0" applyFont="1" applyAlignment="1">
      <alignment vertical="center"/>
    </xf>
    <xf numFmtId="0" fontId="4" fillId="0" borderId="0" xfId="0" applyFont="1" applyFill="1">
      <alignment vertical="center"/>
    </xf>
    <xf numFmtId="0" fontId="10" fillId="0" borderId="0" xfId="0" applyFont="1" applyAlignment="1">
      <alignment horizontal="left" vertical="center"/>
    </xf>
    <xf numFmtId="0" fontId="12" fillId="0" borderId="0" xfId="0" applyFont="1">
      <alignment vertical="center"/>
    </xf>
    <xf numFmtId="0" fontId="13" fillId="0" borderId="0" xfId="0" applyFont="1" applyAlignment="1">
      <alignment horizontal="left" vertical="center"/>
    </xf>
    <xf numFmtId="0" fontId="13" fillId="0" borderId="0" xfId="0" applyFont="1" applyAlignment="1">
      <alignment horizontal="right" vertical="center"/>
    </xf>
    <xf numFmtId="0" fontId="11" fillId="0" borderId="0" xfId="0" applyFont="1" applyFill="1">
      <alignment vertical="center"/>
    </xf>
    <xf numFmtId="0" fontId="9" fillId="0" borderId="0" xfId="0" applyFont="1">
      <alignment vertical="center"/>
    </xf>
    <xf numFmtId="0" fontId="15" fillId="0" borderId="0" xfId="0" applyFont="1">
      <alignment vertical="center"/>
    </xf>
    <xf numFmtId="0" fontId="16" fillId="0" borderId="0" xfId="0" applyFont="1">
      <alignment vertical="center"/>
    </xf>
    <xf numFmtId="0" fontId="15" fillId="0" borderId="0" xfId="0" applyFont="1" applyAlignment="1">
      <alignment horizontal="left" vertical="center"/>
    </xf>
    <xf numFmtId="0" fontId="17" fillId="0" borderId="0" xfId="0" applyFont="1" applyBorder="1" applyAlignment="1">
      <alignment horizontal="right" vertical="center"/>
    </xf>
    <xf numFmtId="0" fontId="18" fillId="0" borderId="0" xfId="0" applyFont="1">
      <alignment vertical="center"/>
    </xf>
    <xf numFmtId="0" fontId="18" fillId="0" borderId="0" xfId="0" applyFont="1" applyFill="1" applyAlignment="1">
      <alignment horizontal="left" vertical="center"/>
    </xf>
    <xf numFmtId="0" fontId="19" fillId="0" borderId="0" xfId="0" applyFont="1" applyBorder="1" applyAlignment="1">
      <alignment horizontal="right" vertical="center"/>
    </xf>
    <xf numFmtId="0" fontId="19" fillId="0" borderId="0" xfId="0" applyFont="1" applyBorder="1" applyAlignment="1">
      <alignment horizontal="center" vertical="center"/>
    </xf>
    <xf numFmtId="0" fontId="19" fillId="0" borderId="0" xfId="0" applyFont="1" applyBorder="1" applyAlignment="1">
      <alignment vertical="top" wrapText="1" shrinkToFit="1"/>
    </xf>
    <xf numFmtId="0" fontId="19" fillId="0" borderId="0" xfId="0" applyFont="1" applyBorder="1" applyAlignment="1">
      <alignment horizontal="left" vertical="top" wrapText="1" shrinkToFit="1"/>
    </xf>
    <xf numFmtId="0" fontId="19" fillId="0" borderId="0" xfId="0" applyFont="1" applyFill="1" applyBorder="1" applyAlignment="1">
      <alignment horizontal="right" vertical="center"/>
    </xf>
    <xf numFmtId="0" fontId="19" fillId="0" borderId="0" xfId="0" applyFont="1" applyBorder="1" applyAlignment="1">
      <alignment horizontal="right" vertical="center" wrapText="1"/>
    </xf>
    <xf numFmtId="0" fontId="19" fillId="0" borderId="0" xfId="0" applyFont="1" applyBorder="1">
      <alignment vertical="center"/>
    </xf>
    <xf numFmtId="0" fontId="19" fillId="0" borderId="0" xfId="0" applyFont="1" applyFill="1" applyBorder="1" applyAlignment="1">
      <alignment horizontal="left" vertical="center"/>
    </xf>
    <xf numFmtId="0" fontId="19" fillId="0" borderId="0" xfId="0" applyFont="1" applyFill="1" applyBorder="1" applyAlignment="1">
      <alignment vertical="top" wrapText="1" shrinkToFit="1"/>
    </xf>
    <xf numFmtId="0" fontId="17" fillId="0" borderId="0" xfId="0" applyFont="1">
      <alignment vertical="center"/>
    </xf>
    <xf numFmtId="0" fontId="18" fillId="0" borderId="0" xfId="0" applyFont="1" applyFill="1">
      <alignment vertical="center"/>
    </xf>
    <xf numFmtId="0" fontId="18" fillId="0" borderId="0" xfId="0" applyFont="1" applyFill="1" applyAlignment="1">
      <alignment horizontal="right" vertical="center"/>
    </xf>
    <xf numFmtId="0" fontId="21" fillId="0" borderId="0" xfId="0" applyFont="1" applyBorder="1" applyAlignment="1">
      <alignment horizontal="righ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7" fillId="0" borderId="0" xfId="0" applyFont="1" applyBorder="1" applyAlignment="1">
      <alignment horizontal="left" vertical="center"/>
    </xf>
    <xf numFmtId="0" fontId="7" fillId="0" borderId="0" xfId="0" applyFont="1" applyBorder="1">
      <alignment vertical="center"/>
    </xf>
    <xf numFmtId="0" fontId="7" fillId="0" borderId="0" xfId="0" applyFont="1" applyAlignment="1">
      <alignment horizontal="center" vertical="center"/>
    </xf>
    <xf numFmtId="176" fontId="7" fillId="0" borderId="0" xfId="0" applyNumberFormat="1" applyFont="1" applyAlignment="1">
      <alignment horizontal="center" vertical="center"/>
    </xf>
    <xf numFmtId="0" fontId="19" fillId="0" borderId="0" xfId="0" applyFont="1">
      <alignment vertical="center"/>
    </xf>
    <xf numFmtId="0" fontId="7" fillId="0" borderId="0" xfId="0" applyFont="1" applyBorder="1" applyAlignment="1">
      <alignment horizontal="center" vertical="center" wrapText="1" shrinkToFit="1"/>
    </xf>
    <xf numFmtId="0" fontId="7" fillId="0" borderId="0" xfId="0" applyFont="1" applyBorder="1" applyAlignment="1">
      <alignment vertical="top" wrapText="1" shrinkToFit="1"/>
    </xf>
    <xf numFmtId="0" fontId="7" fillId="0" borderId="0" xfId="0" applyFont="1" applyBorder="1" applyAlignment="1">
      <alignment horizontal="left" vertical="top" wrapText="1" shrinkToFit="1"/>
    </xf>
    <xf numFmtId="0" fontId="7" fillId="0" borderId="0" xfId="0" applyFont="1" applyBorder="1" applyAlignment="1">
      <alignment vertical="center" wrapText="1"/>
    </xf>
    <xf numFmtId="0" fontId="7" fillId="0" borderId="0" xfId="0" applyFont="1" applyBorder="1" applyAlignment="1">
      <alignment horizontal="center" vertical="top" wrapText="1" shrinkToFit="1"/>
    </xf>
    <xf numFmtId="0" fontId="7" fillId="0" borderId="0" xfId="0" applyFont="1" applyFill="1">
      <alignment vertical="center"/>
    </xf>
    <xf numFmtId="0" fontId="7" fillId="0" borderId="0" xfId="0" applyFont="1" applyFill="1" applyBorder="1" applyAlignment="1">
      <alignment horizontal="left" vertical="center"/>
    </xf>
    <xf numFmtId="0" fontId="7" fillId="0" borderId="0" xfId="0" applyFont="1" applyFill="1" applyBorder="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center" vertical="center" wrapText="1" shrinkToFit="1"/>
    </xf>
    <xf numFmtId="0" fontId="7" fillId="0" borderId="0" xfId="0" applyFont="1" applyFill="1" applyAlignment="1">
      <alignment horizontal="center" vertical="center"/>
    </xf>
    <xf numFmtId="176" fontId="7" fillId="0" borderId="0" xfId="0" applyNumberFormat="1" applyFont="1" applyFill="1" applyAlignment="1">
      <alignment horizontal="center" vertical="center"/>
    </xf>
    <xf numFmtId="0" fontId="7" fillId="0" borderId="0" xfId="0" applyFont="1" applyBorder="1" applyAlignment="1">
      <alignment horizontal="left" vertical="center" wrapText="1"/>
    </xf>
    <xf numFmtId="0" fontId="7" fillId="0" borderId="0" xfId="0" applyFont="1" applyBorder="1" applyAlignment="1">
      <alignment horizontal="center" vertical="center" wrapText="1"/>
    </xf>
    <xf numFmtId="0" fontId="7" fillId="0" borderId="0" xfId="0" applyFont="1" applyBorder="1" applyAlignment="1">
      <alignment horizontal="right" vertical="center" wrapText="1"/>
    </xf>
    <xf numFmtId="0" fontId="7" fillId="0" borderId="0" xfId="0" applyFont="1" applyAlignment="1">
      <alignment horizontal="right" vertical="center"/>
    </xf>
    <xf numFmtId="0" fontId="7" fillId="0" borderId="0" xfId="0" applyFont="1" applyAlignment="1">
      <alignment horizontal="left" vertical="center" indent="2"/>
    </xf>
    <xf numFmtId="0" fontId="7" fillId="0" borderId="0" xfId="0" applyFont="1" applyAlignment="1">
      <alignment horizontal="right" vertical="center" indent="2"/>
    </xf>
    <xf numFmtId="0" fontId="7" fillId="0" borderId="0" xfId="0" applyFont="1" applyFill="1" applyAlignment="1">
      <alignment horizontal="right" vertical="center"/>
    </xf>
    <xf numFmtId="0" fontId="7" fillId="0" borderId="0" xfId="0" applyFont="1" applyFill="1" applyBorder="1" applyAlignment="1">
      <alignment horizontal="left" vertical="top" wrapText="1" shrinkToFit="1"/>
    </xf>
    <xf numFmtId="0" fontId="7" fillId="0" borderId="0" xfId="0" applyFont="1" applyFill="1" applyBorder="1" applyAlignment="1">
      <alignment horizontal="center" vertical="top" wrapText="1" shrinkToFit="1"/>
    </xf>
    <xf numFmtId="0" fontId="7" fillId="0" borderId="0" xfId="0" applyFont="1" applyFill="1" applyBorder="1" applyAlignment="1">
      <alignment vertical="top" wrapText="1" shrinkToFit="1"/>
    </xf>
    <xf numFmtId="0" fontId="7" fillId="0" borderId="0" xfId="0" applyFont="1" applyFill="1" applyBorder="1" applyAlignment="1">
      <alignment vertical="center" wrapText="1"/>
    </xf>
    <xf numFmtId="0" fontId="7" fillId="0" borderId="0" xfId="0" applyFont="1" applyAlignment="1">
      <alignment vertical="center"/>
    </xf>
    <xf numFmtId="0" fontId="7" fillId="0" borderId="0" xfId="0" applyFont="1" applyFill="1" applyAlignment="1">
      <alignment horizontal="left" vertical="center"/>
    </xf>
    <xf numFmtId="176" fontId="7" fillId="0" borderId="0" xfId="0" applyNumberFormat="1" applyFont="1">
      <alignment vertical="center"/>
    </xf>
    <xf numFmtId="0" fontId="23" fillId="0" borderId="0" xfId="0" applyFont="1" applyFill="1">
      <alignment vertical="center"/>
    </xf>
    <xf numFmtId="0" fontId="19" fillId="0" borderId="0" xfId="0" applyFont="1" applyFill="1">
      <alignment vertical="center"/>
    </xf>
    <xf numFmtId="0" fontId="7" fillId="0" borderId="0" xfId="0" applyFont="1" applyAlignment="1">
      <alignment horizontal="left" vertical="center" indent="3"/>
    </xf>
    <xf numFmtId="0" fontId="7" fillId="0" borderId="0" xfId="0" applyFont="1" applyFill="1" applyAlignment="1">
      <alignment vertical="top"/>
    </xf>
    <xf numFmtId="0" fontId="7" fillId="0" borderId="0" xfId="0" applyFont="1" applyFill="1" applyAlignment="1">
      <alignment vertical="center"/>
    </xf>
    <xf numFmtId="0" fontId="7" fillId="0" borderId="0" xfId="0" applyFont="1" applyFill="1" applyAlignment="1">
      <alignment horizontal="left" vertical="center" indent="2"/>
    </xf>
    <xf numFmtId="0" fontId="7" fillId="0" borderId="0" xfId="0" applyFont="1" applyFill="1" applyBorder="1" applyAlignment="1">
      <alignment horizontal="left" vertical="center" indent="2"/>
    </xf>
    <xf numFmtId="0" fontId="7" fillId="0" borderId="0" xfId="0" applyFont="1" applyFill="1" applyBorder="1" applyAlignment="1">
      <alignment horizontal="left" vertical="center" indent="1"/>
    </xf>
    <xf numFmtId="0" fontId="7" fillId="0" borderId="0" xfId="0" applyFont="1" applyFill="1" applyAlignment="1">
      <alignment horizontal="left" vertical="center" wrapText="1"/>
    </xf>
    <xf numFmtId="0" fontId="18" fillId="0" borderId="0" xfId="0" applyFont="1" applyAlignment="1">
      <alignment horizontal="right" vertical="center"/>
    </xf>
    <xf numFmtId="0" fontId="18" fillId="0" borderId="0" xfId="0" applyFont="1" applyFill="1" applyAlignment="1">
      <alignment horizontal="right" vertical="center" wrapText="1"/>
    </xf>
    <xf numFmtId="0" fontId="18" fillId="0" borderId="0" xfId="0" applyFont="1" applyFill="1" applyAlignment="1">
      <alignment vertical="center" wrapText="1"/>
    </xf>
    <xf numFmtId="0" fontId="7" fillId="0" borderId="0" xfId="0" applyFont="1" applyBorder="1" applyAlignment="1">
      <alignment vertical="center"/>
    </xf>
    <xf numFmtId="0" fontId="7" fillId="0" borderId="0" xfId="0" applyFont="1" applyBorder="1" applyAlignment="1">
      <alignment horizontal="left" vertical="center" indent="1"/>
    </xf>
    <xf numFmtId="0" fontId="19" fillId="0" borderId="0" xfId="0" applyFont="1" applyFill="1" applyBorder="1" applyAlignment="1">
      <alignment horizontal="right" vertical="top" wrapText="1" shrinkToFit="1"/>
    </xf>
    <xf numFmtId="0" fontId="30" fillId="0" borderId="0" xfId="0" applyFont="1" applyFill="1" applyBorder="1" applyAlignment="1">
      <alignment horizontal="right" vertical="center"/>
    </xf>
    <xf numFmtId="0" fontId="31" fillId="0" borderId="0" xfId="0" applyFont="1">
      <alignment vertical="center"/>
    </xf>
    <xf numFmtId="0" fontId="21" fillId="0" borderId="0" xfId="0" applyFont="1">
      <alignment vertical="center"/>
    </xf>
    <xf numFmtId="0" fontId="21" fillId="0" borderId="0" xfId="0" applyFont="1" applyAlignment="1">
      <alignment vertical="center"/>
    </xf>
    <xf numFmtId="0" fontId="21" fillId="0" borderId="0" xfId="0" applyFont="1" applyFill="1">
      <alignment vertical="center"/>
    </xf>
    <xf numFmtId="0" fontId="7" fillId="0" borderId="0" xfId="0" applyFont="1" applyAlignment="1">
      <alignment horizontal="center" vertical="center"/>
    </xf>
    <xf numFmtId="0" fontId="33" fillId="0" borderId="0" xfId="0" applyFont="1">
      <alignment vertical="center"/>
    </xf>
    <xf numFmtId="176" fontId="7" fillId="0" borderId="0" xfId="0" applyNumberFormat="1" applyFont="1" applyAlignment="1">
      <alignment horizontal="left" vertical="center"/>
    </xf>
    <xf numFmtId="0" fontId="3" fillId="0" borderId="0" xfId="0" applyFont="1" applyBorder="1">
      <alignment vertical="center"/>
    </xf>
    <xf numFmtId="0" fontId="3" fillId="0" borderId="0" xfId="0" applyFont="1" applyBorder="1" applyAlignment="1">
      <alignment vertical="center"/>
    </xf>
    <xf numFmtId="0" fontId="37" fillId="0" borderId="0" xfId="0" applyFont="1" applyFill="1" applyBorder="1" applyAlignment="1" applyProtection="1">
      <alignment horizontal="right" vertical="center"/>
      <protection locked="0"/>
    </xf>
    <xf numFmtId="0" fontId="37" fillId="0" borderId="0" xfId="0" applyFont="1" applyFill="1" applyAlignment="1" applyProtection="1">
      <alignment horizontal="right" vertical="center"/>
      <protection locked="0"/>
    </xf>
    <xf numFmtId="0" fontId="13" fillId="0" borderId="0" xfId="0" applyFont="1" applyAlignment="1">
      <alignment horizontal="left" vertical="center" indent="1"/>
    </xf>
    <xf numFmtId="0" fontId="7" fillId="0" borderId="0" xfId="0" applyFont="1" applyFill="1" applyAlignment="1" applyProtection="1">
      <alignment vertical="top"/>
    </xf>
    <xf numFmtId="0" fontId="40" fillId="0" borderId="0" xfId="0" applyFont="1">
      <alignment vertical="center"/>
    </xf>
    <xf numFmtId="0" fontId="41" fillId="0" borderId="0" xfId="0" applyFont="1">
      <alignment vertical="center"/>
    </xf>
    <xf numFmtId="0" fontId="40" fillId="0" borderId="0" xfId="0" applyFont="1" applyAlignment="1">
      <alignment vertical="center"/>
    </xf>
    <xf numFmtId="49" fontId="7" fillId="0" borderId="0" xfId="0" applyNumberFormat="1" applyFont="1" applyBorder="1" applyAlignment="1">
      <alignment horizontal="left" vertical="center"/>
    </xf>
    <xf numFmtId="0" fontId="2" fillId="0" borderId="0" xfId="0" applyNumberFormat="1" applyFont="1" applyBorder="1" applyAlignment="1">
      <alignment horizontal="left" vertical="center"/>
    </xf>
    <xf numFmtId="0" fontId="7" fillId="0" borderId="0" xfId="0" applyNumberFormat="1" applyFont="1" applyBorder="1" applyAlignment="1">
      <alignment horizontal="left" vertical="center"/>
    </xf>
    <xf numFmtId="0" fontId="7" fillId="0" borderId="0" xfId="0" applyNumberFormat="1" applyFont="1" applyAlignment="1">
      <alignment horizontal="left" vertical="center"/>
    </xf>
    <xf numFmtId="0" fontId="7" fillId="0" borderId="0" xfId="0" applyNumberFormat="1" applyFont="1" applyFill="1" applyBorder="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Border="1" applyAlignment="1">
      <alignment horizontal="right" vertical="center"/>
    </xf>
    <xf numFmtId="0" fontId="26" fillId="0" borderId="0" xfId="0" applyFont="1" applyFill="1" applyAlignment="1">
      <alignment horizontal="right" vertical="center"/>
    </xf>
    <xf numFmtId="0" fontId="29" fillId="0" borderId="0" xfId="0" applyFont="1" applyAlignment="1">
      <alignment horizontal="right" vertical="center"/>
    </xf>
    <xf numFmtId="0" fontId="7" fillId="0" borderId="0" xfId="0" applyFont="1" applyFill="1" applyBorder="1" applyAlignment="1" applyProtection="1">
      <alignment horizontal="left" vertical="top" wrapText="1"/>
      <protection locked="0"/>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3" fillId="0" borderId="0" xfId="0" applyFont="1" applyFill="1" applyAlignment="1">
      <alignment horizontal="left" vertical="center"/>
    </xf>
    <xf numFmtId="0" fontId="36" fillId="0" borderId="0" xfId="0" applyFont="1" applyFill="1" applyAlignment="1" applyProtection="1">
      <alignment horizontal="right" vertical="center"/>
      <protection locked="0"/>
    </xf>
    <xf numFmtId="0" fontId="42" fillId="0" borderId="0" xfId="0" applyFont="1" applyAlignment="1">
      <alignment horizontal="left" vertical="center"/>
    </xf>
    <xf numFmtId="0" fontId="36" fillId="0" borderId="0" xfId="0" applyFont="1" applyFill="1" applyBorder="1" applyAlignment="1" applyProtection="1">
      <alignment horizontal="right" vertical="center"/>
      <protection locked="0"/>
    </xf>
    <xf numFmtId="0" fontId="43" fillId="0" borderId="0" xfId="0" applyFont="1" applyFill="1" applyAlignment="1">
      <alignment horizontal="center" vertical="center"/>
    </xf>
    <xf numFmtId="0" fontId="2" fillId="0" borderId="34" xfId="0" applyFont="1" applyBorder="1" applyAlignment="1">
      <alignment horizontal="center" vertical="center"/>
    </xf>
    <xf numFmtId="0" fontId="32" fillId="0" borderId="0" xfId="0" applyFont="1" applyAlignment="1">
      <alignment vertical="center"/>
    </xf>
    <xf numFmtId="0" fontId="44" fillId="0" borderId="0" xfId="0" applyFont="1" applyAlignment="1">
      <alignment vertical="center"/>
    </xf>
    <xf numFmtId="0" fontId="45" fillId="0" borderId="0" xfId="0" applyFont="1" applyAlignment="1">
      <alignment horizontal="center" vertical="center"/>
    </xf>
    <xf numFmtId="0" fontId="2" fillId="0" borderId="34" xfId="0" applyFont="1" applyBorder="1" applyAlignment="1">
      <alignment horizontal="center" vertical="center" wrapText="1"/>
    </xf>
    <xf numFmtId="0" fontId="46" fillId="0" borderId="0" xfId="0" applyFont="1" applyAlignment="1">
      <alignment horizontal="left" vertical="center"/>
    </xf>
    <xf numFmtId="0" fontId="19" fillId="0" borderId="0" xfId="0" applyFont="1" applyBorder="1" applyAlignment="1">
      <alignment horizontal="right"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11" fillId="0" borderId="0" xfId="0" applyFont="1" applyAlignment="1">
      <alignment horizontal="center" vertical="center"/>
    </xf>
    <xf numFmtId="0" fontId="48" fillId="0" borderId="0" xfId="0" applyFont="1" applyBorder="1" applyAlignment="1">
      <alignment horizontal="center" vertical="center"/>
    </xf>
    <xf numFmtId="0" fontId="7" fillId="0" borderId="0" xfId="0" applyFont="1" applyFill="1" applyBorder="1" applyAlignment="1" applyProtection="1">
      <alignment horizontal="left" vertical="top" wrapText="1"/>
      <protection locked="0"/>
    </xf>
    <xf numFmtId="0" fontId="11" fillId="0" borderId="0" xfId="0" applyFont="1">
      <alignment vertical="center"/>
    </xf>
    <xf numFmtId="0" fontId="26" fillId="0" borderId="0" xfId="0" applyFont="1" applyFill="1" applyAlignment="1">
      <alignment vertical="center"/>
    </xf>
    <xf numFmtId="0" fontId="49" fillId="0" borderId="0" xfId="0" applyFont="1" applyFill="1" applyAlignment="1">
      <alignment horizontal="left" vertical="center"/>
    </xf>
    <xf numFmtId="0" fontId="10" fillId="0" borderId="0" xfId="0" applyFont="1" applyFill="1">
      <alignment vertical="center"/>
    </xf>
    <xf numFmtId="0" fontId="10" fillId="0" borderId="0" xfId="0" applyFont="1" applyFill="1" applyAlignment="1">
      <alignment vertical="center" wrapText="1"/>
    </xf>
    <xf numFmtId="0" fontId="21" fillId="0" borderId="0" xfId="0" applyFont="1" applyBorder="1" applyAlignment="1">
      <alignment horizontal="right" vertical="top" wrapText="1" shrinkToFit="1"/>
    </xf>
    <xf numFmtId="0" fontId="21" fillId="0" borderId="0" xfId="0" applyFont="1" applyFill="1" applyBorder="1" applyAlignment="1">
      <alignment horizontal="right" vertical="center"/>
    </xf>
    <xf numFmtId="0" fontId="21" fillId="0" borderId="0" xfId="0" applyFont="1" applyBorder="1" applyAlignment="1">
      <alignment horizontal="right" vertical="center" wrapText="1"/>
    </xf>
    <xf numFmtId="0" fontId="21" fillId="0" borderId="0" xfId="0" applyFont="1" applyAlignment="1">
      <alignment horizontal="right" vertical="center"/>
    </xf>
    <xf numFmtId="0" fontId="21" fillId="0" borderId="0" xfId="0" applyFont="1" applyFill="1" applyBorder="1" applyAlignment="1">
      <alignment horizontal="right" vertical="top" wrapText="1" shrinkToFit="1"/>
    </xf>
    <xf numFmtId="0" fontId="2" fillId="0" borderId="16" xfId="0" applyFont="1" applyBorder="1" applyAlignment="1">
      <alignment horizontal="center" vertical="center"/>
    </xf>
    <xf numFmtId="0" fontId="7" fillId="0" borderId="16" xfId="0" applyFont="1" applyBorder="1" applyAlignment="1">
      <alignment horizontal="center" vertical="center"/>
    </xf>
    <xf numFmtId="0" fontId="4" fillId="0" borderId="16" xfId="0" applyFont="1" applyBorder="1" applyAlignment="1">
      <alignment horizontal="center" vertical="center"/>
    </xf>
    <xf numFmtId="0" fontId="7" fillId="0" borderId="16" xfId="0" applyFont="1" applyBorder="1">
      <alignment vertical="center"/>
    </xf>
    <xf numFmtId="0" fontId="7" fillId="0" borderId="16" xfId="0" applyFont="1" applyFill="1" applyBorder="1">
      <alignment vertical="center"/>
    </xf>
    <xf numFmtId="0" fontId="17" fillId="0" borderId="0" xfId="0" applyFont="1" applyFill="1" applyBorder="1" applyAlignment="1">
      <alignment horizontal="right" vertical="center"/>
    </xf>
    <xf numFmtId="0" fontId="50" fillId="0" borderId="0" xfId="0" applyFont="1" applyFill="1" applyBorder="1" applyAlignment="1">
      <alignment horizontal="center" vertical="center"/>
    </xf>
    <xf numFmtId="0" fontId="19" fillId="0" borderId="0" xfId="0" applyFont="1" applyFill="1" applyBorder="1" applyAlignment="1">
      <alignment horizontal="right" vertical="center" wrapText="1"/>
    </xf>
    <xf numFmtId="0" fontId="50" fillId="0" borderId="0" xfId="0" applyFont="1" applyFill="1" applyBorder="1" applyAlignment="1">
      <alignment horizontal="center" vertical="top" wrapText="1" shrinkToFit="1"/>
    </xf>
    <xf numFmtId="0" fontId="51" fillId="0" borderId="16" xfId="0" applyFont="1" applyBorder="1" applyAlignment="1">
      <alignment horizontal="right" vertical="center"/>
    </xf>
    <xf numFmtId="0" fontId="21" fillId="0" borderId="0" xfId="0" applyFont="1" applyBorder="1" applyAlignment="1">
      <alignment horizontal="left" vertical="center"/>
    </xf>
    <xf numFmtId="0" fontId="52" fillId="0" borderId="0" xfId="0" applyFont="1" applyFill="1" applyBorder="1" applyAlignment="1">
      <alignment horizontal="center" vertical="center"/>
    </xf>
    <xf numFmtId="0" fontId="52" fillId="0" borderId="0" xfId="0" applyFont="1" applyBorder="1" applyAlignment="1">
      <alignment horizontal="center" vertical="center"/>
    </xf>
    <xf numFmtId="0" fontId="31" fillId="0" borderId="0" xfId="0" applyFont="1" applyFill="1">
      <alignment vertical="center"/>
    </xf>
    <xf numFmtId="0" fontId="2" fillId="2" borderId="0" xfId="0" applyFont="1" applyFill="1" applyBorder="1" applyAlignment="1">
      <alignment horizontal="left" vertical="center"/>
    </xf>
    <xf numFmtId="0" fontId="2" fillId="0" borderId="21" xfId="0" applyFont="1" applyBorder="1" applyAlignment="1">
      <alignment horizontal="left" vertical="center"/>
    </xf>
    <xf numFmtId="0" fontId="2" fillId="0" borderId="21" xfId="0" applyFont="1" applyBorder="1">
      <alignment vertical="center"/>
    </xf>
    <xf numFmtId="0" fontId="55" fillId="0" borderId="0" xfId="0" applyFont="1">
      <alignment vertical="center"/>
    </xf>
    <xf numFmtId="0" fontId="55" fillId="3" borderId="0" xfId="0" applyFont="1" applyFill="1">
      <alignment vertical="center"/>
    </xf>
    <xf numFmtId="0" fontId="57" fillId="0" borderId="0" xfId="0" applyFont="1">
      <alignment vertical="center"/>
    </xf>
    <xf numFmtId="0" fontId="57" fillId="0" borderId="0" xfId="0" applyFont="1" applyAlignment="1">
      <alignment horizontal="left" vertical="center"/>
    </xf>
    <xf numFmtId="0" fontId="55" fillId="3" borderId="16" xfId="0" applyFont="1" applyFill="1" applyBorder="1">
      <alignment vertical="center"/>
    </xf>
    <xf numFmtId="0" fontId="15" fillId="0" borderId="16" xfId="0" applyFont="1" applyBorder="1" applyAlignment="1">
      <alignment horizontal="left" vertical="center"/>
    </xf>
    <xf numFmtId="0" fontId="9" fillId="0" borderId="16" xfId="0" applyFont="1" applyBorder="1">
      <alignment vertical="center"/>
    </xf>
    <xf numFmtId="0" fontId="16" fillId="0" borderId="16" xfId="0" applyFont="1" applyBorder="1">
      <alignment vertical="center"/>
    </xf>
    <xf numFmtId="0" fontId="16" fillId="0" borderId="16" xfId="0" applyFont="1" applyBorder="1" applyAlignment="1">
      <alignment horizontal="left" vertical="center"/>
    </xf>
    <xf numFmtId="0" fontId="16" fillId="0" borderId="38" xfId="0" applyFont="1" applyBorder="1" applyAlignment="1">
      <alignment horizontal="left" vertical="center"/>
    </xf>
    <xf numFmtId="0" fontId="15" fillId="0" borderId="16" xfId="0" applyFont="1" applyBorder="1">
      <alignment vertical="center"/>
    </xf>
    <xf numFmtId="0" fontId="55" fillId="0" borderId="16" xfId="0" applyFont="1" applyBorder="1">
      <alignment vertical="center"/>
    </xf>
    <xf numFmtId="0" fontId="15" fillId="0" borderId="16" xfId="0" applyFont="1" applyBorder="1" applyAlignment="1">
      <alignment vertical="center"/>
    </xf>
    <xf numFmtId="0" fontId="15" fillId="0" borderId="0" xfId="0" applyFont="1" applyBorder="1">
      <alignment vertical="center"/>
    </xf>
    <xf numFmtId="0" fontId="9" fillId="0" borderId="0" xfId="0" applyFont="1" applyBorder="1">
      <alignment vertical="center"/>
    </xf>
    <xf numFmtId="0" fontId="55" fillId="0" borderId="38" xfId="0" applyFont="1" applyBorder="1">
      <alignment vertical="center"/>
    </xf>
    <xf numFmtId="0" fontId="16" fillId="0" borderId="38" xfId="0" applyFont="1" applyBorder="1">
      <alignment vertical="center"/>
    </xf>
    <xf numFmtId="0" fontId="28" fillId="0" borderId="0" xfId="0" applyFont="1">
      <alignment vertical="center"/>
    </xf>
    <xf numFmtId="0" fontId="56" fillId="0" borderId="0" xfId="0" applyFont="1">
      <alignment vertical="center"/>
    </xf>
    <xf numFmtId="0" fontId="58" fillId="0" borderId="0" xfId="0" applyFont="1">
      <alignment vertical="center"/>
    </xf>
    <xf numFmtId="0" fontId="59" fillId="0" borderId="21" xfId="0" applyFont="1" applyBorder="1">
      <alignment vertical="center"/>
    </xf>
    <xf numFmtId="0" fontId="0" fillId="0" borderId="0" xfId="0" applyFont="1" applyAlignment="1">
      <alignment horizontal="left" vertical="center"/>
    </xf>
    <xf numFmtId="0" fontId="0" fillId="0" borderId="0" xfId="0" applyFont="1">
      <alignment vertical="center"/>
    </xf>
    <xf numFmtId="0" fontId="60" fillId="0" borderId="0" xfId="0" applyFont="1" applyAlignment="1">
      <alignment horizontal="left" vertical="center"/>
    </xf>
    <xf numFmtId="0" fontId="60" fillId="0" borderId="0" xfId="0" applyFont="1">
      <alignment vertical="center"/>
    </xf>
    <xf numFmtId="0" fontId="2" fillId="0" borderId="16" xfId="0" applyFont="1" applyBorder="1" applyAlignment="1">
      <alignment horizontal="left" vertical="center"/>
    </xf>
    <xf numFmtId="0" fontId="2" fillId="0" borderId="16" xfId="0" applyFont="1" applyBorder="1">
      <alignment vertical="center"/>
    </xf>
    <xf numFmtId="0" fontId="58" fillId="3" borderId="0" xfId="0" applyFont="1" applyFill="1">
      <alignment vertical="center"/>
    </xf>
    <xf numFmtId="0" fontId="58" fillId="3" borderId="16" xfId="0" applyFont="1" applyFill="1" applyBorder="1">
      <alignment vertical="center"/>
    </xf>
    <xf numFmtId="0" fontId="3" fillId="0" borderId="38" xfId="0" applyFont="1" applyBorder="1" applyAlignment="1">
      <alignment horizontal="left" vertical="center"/>
    </xf>
    <xf numFmtId="0" fontId="3" fillId="0" borderId="16" xfId="0" applyFont="1" applyBorder="1" applyAlignment="1">
      <alignment vertical="center"/>
    </xf>
    <xf numFmtId="0" fontId="18" fillId="0" borderId="16" xfId="0" applyFont="1" applyBorder="1" applyAlignment="1">
      <alignment horizontal="left" vertical="center"/>
    </xf>
    <xf numFmtId="0" fontId="3" fillId="0" borderId="38" xfId="0" applyFont="1" applyBorder="1" applyAlignment="1">
      <alignment vertical="center"/>
    </xf>
    <xf numFmtId="0" fontId="3" fillId="0" borderId="16" xfId="0" applyFont="1" applyBorder="1" applyAlignment="1">
      <alignment horizontal="left" vertical="center"/>
    </xf>
    <xf numFmtId="0" fontId="0" fillId="0" borderId="16" xfId="0" applyFont="1" applyBorder="1" applyAlignment="1">
      <alignment horizontal="left" vertical="center"/>
    </xf>
    <xf numFmtId="0" fontId="3" fillId="0" borderId="16" xfId="0" applyFont="1" applyBorder="1">
      <alignment vertical="center"/>
    </xf>
    <xf numFmtId="0" fontId="53" fillId="0" borderId="16" xfId="0" applyFont="1" applyBorder="1">
      <alignment vertical="center"/>
    </xf>
    <xf numFmtId="0" fontId="3" fillId="0" borderId="38" xfId="0" applyFont="1" applyBorder="1">
      <alignment vertical="center"/>
    </xf>
    <xf numFmtId="0" fontId="58" fillId="0" borderId="0" xfId="0" applyFont="1" applyBorder="1">
      <alignment vertical="center"/>
    </xf>
    <xf numFmtId="0" fontId="33" fillId="0" borderId="0" xfId="0" applyFont="1" applyBorder="1">
      <alignment vertical="center"/>
    </xf>
    <xf numFmtId="0" fontId="33" fillId="3" borderId="16" xfId="0" applyFont="1" applyFill="1" applyBorder="1" applyAlignment="1">
      <alignment horizontal="left" vertical="center"/>
    </xf>
    <xf numFmtId="176" fontId="18" fillId="0" borderId="14" xfId="0" applyNumberFormat="1" applyFont="1" applyFill="1" applyBorder="1" applyAlignment="1" applyProtection="1">
      <alignment horizontal="right" vertical="center"/>
      <protection locked="0"/>
    </xf>
    <xf numFmtId="176" fontId="18" fillId="0" borderId="11" xfId="0" applyNumberFormat="1" applyFont="1" applyFill="1" applyBorder="1" applyProtection="1">
      <alignment vertical="center"/>
      <protection locked="0"/>
    </xf>
    <xf numFmtId="176" fontId="18" fillId="0" borderId="24" xfId="0" applyNumberFormat="1" applyFont="1" applyFill="1" applyBorder="1" applyAlignment="1" applyProtection="1">
      <alignment vertical="center"/>
      <protection locked="0"/>
    </xf>
    <xf numFmtId="176" fontId="18" fillId="0" borderId="10" xfId="0" applyNumberFormat="1" applyFont="1" applyFill="1" applyBorder="1" applyAlignment="1" applyProtection="1">
      <alignment vertical="center"/>
      <protection locked="0"/>
    </xf>
    <xf numFmtId="176" fontId="18" fillId="0" borderId="24" xfId="0" quotePrefix="1" applyNumberFormat="1" applyFont="1" applyFill="1" applyBorder="1" applyAlignment="1" applyProtection="1">
      <alignment horizontal="right" vertical="center" wrapText="1"/>
      <protection locked="0"/>
    </xf>
    <xf numFmtId="176" fontId="18" fillId="0" borderId="10" xfId="0" applyNumberFormat="1" applyFont="1" applyFill="1" applyBorder="1" applyAlignment="1" applyProtection="1">
      <alignment horizontal="right" vertical="center" wrapText="1"/>
      <protection locked="0"/>
    </xf>
    <xf numFmtId="0" fontId="64" fillId="0" borderId="11" xfId="0" applyFont="1" applyFill="1" applyBorder="1" applyAlignment="1" applyProtection="1">
      <alignment horizontal="right" vertical="center"/>
      <protection locked="0"/>
    </xf>
    <xf numFmtId="0" fontId="64" fillId="0" borderId="15" xfId="0" applyFont="1" applyFill="1" applyBorder="1" applyAlignment="1" applyProtection="1">
      <alignment horizontal="right" vertical="center"/>
      <protection locked="0"/>
    </xf>
    <xf numFmtId="176" fontId="18" fillId="0" borderId="33" xfId="0" applyNumberFormat="1" applyFont="1" applyFill="1" applyBorder="1" applyAlignment="1" applyProtection="1">
      <alignment horizontal="right" vertical="center" shrinkToFit="1"/>
      <protection locked="0"/>
    </xf>
    <xf numFmtId="176" fontId="18" fillId="0" borderId="33" xfId="1" applyNumberFormat="1" applyFont="1" applyFill="1" applyBorder="1" applyAlignment="1" applyProtection="1">
      <alignment horizontal="right" vertical="center" shrinkToFit="1"/>
      <protection locked="0"/>
    </xf>
    <xf numFmtId="176" fontId="18" fillId="0" borderId="41" xfId="1" applyNumberFormat="1" applyFont="1" applyFill="1" applyBorder="1" applyAlignment="1" applyProtection="1">
      <alignment horizontal="right" vertical="center" shrinkToFit="1"/>
      <protection locked="0"/>
    </xf>
    <xf numFmtId="176" fontId="18" fillId="0" borderId="41" xfId="0" applyNumberFormat="1" applyFont="1" applyFill="1" applyBorder="1" applyAlignment="1" applyProtection="1">
      <alignment horizontal="right" vertical="center" shrinkToFit="1"/>
      <protection locked="0"/>
    </xf>
    <xf numFmtId="176" fontId="18" fillId="0" borderId="43" xfId="1" applyNumberFormat="1" applyFont="1" applyFill="1" applyBorder="1" applyAlignment="1" applyProtection="1">
      <alignment horizontal="right" vertical="center" shrinkToFit="1"/>
      <protection locked="0"/>
    </xf>
    <xf numFmtId="176" fontId="18" fillId="0" borderId="43" xfId="0" applyNumberFormat="1" applyFont="1" applyFill="1" applyBorder="1" applyAlignment="1" applyProtection="1">
      <alignment horizontal="right" vertical="center" shrinkToFit="1"/>
      <protection locked="0"/>
    </xf>
    <xf numFmtId="176" fontId="18" fillId="0" borderId="30" xfId="0" applyNumberFormat="1" applyFont="1" applyFill="1" applyBorder="1" applyAlignment="1" applyProtection="1">
      <alignment horizontal="right" vertical="center" shrinkToFit="1"/>
      <protection locked="0"/>
    </xf>
    <xf numFmtId="176" fontId="18" fillId="0" borderId="14" xfId="0" applyNumberFormat="1" applyFont="1" applyFill="1" applyBorder="1" applyAlignment="1" applyProtection="1">
      <alignment horizontal="right" vertical="center" shrinkToFit="1"/>
      <protection locked="0"/>
    </xf>
    <xf numFmtId="0" fontId="0" fillId="0" borderId="0" xfId="0" applyAlignment="1">
      <alignment vertical="center" wrapText="1"/>
    </xf>
    <xf numFmtId="0" fontId="0" fillId="0" borderId="0" xfId="0" applyAlignment="1">
      <alignment vertical="center"/>
    </xf>
    <xf numFmtId="49" fontId="0" fillId="0" borderId="0" xfId="0" applyNumberFormat="1">
      <alignment vertical="center"/>
    </xf>
    <xf numFmtId="0" fontId="0" fillId="0" borderId="0" xfId="0" applyNumberFormat="1">
      <alignment vertical="center"/>
    </xf>
    <xf numFmtId="177" fontId="18" fillId="0" borderId="1" xfId="0" applyNumberFormat="1" applyFont="1" applyFill="1" applyBorder="1" applyAlignment="1" applyProtection="1">
      <alignment vertical="center" wrapText="1"/>
      <protection locked="0"/>
    </xf>
    <xf numFmtId="177" fontId="18" fillId="0" borderId="1" xfId="0" applyNumberFormat="1" applyFont="1" applyFill="1" applyBorder="1" applyAlignment="1" applyProtection="1">
      <alignment horizontal="center" vertical="center" wrapText="1"/>
      <protection locked="0"/>
    </xf>
    <xf numFmtId="0" fontId="60" fillId="0" borderId="0" xfId="0" applyFont="1" applyBorder="1">
      <alignment vertical="center"/>
    </xf>
    <xf numFmtId="0" fontId="26" fillId="0" borderId="0" xfId="0" applyFont="1" applyAlignment="1">
      <alignment horizontal="left" vertical="center"/>
    </xf>
    <xf numFmtId="0" fontId="66" fillId="0" borderId="0" xfId="0" applyFont="1">
      <alignment vertical="center"/>
    </xf>
    <xf numFmtId="0" fontId="66" fillId="0" borderId="0" xfId="0" applyFont="1" applyBorder="1">
      <alignment vertical="center"/>
    </xf>
    <xf numFmtId="0" fontId="10" fillId="0" borderId="0" xfId="0" applyFont="1">
      <alignment vertical="center"/>
    </xf>
    <xf numFmtId="0" fontId="10" fillId="0" borderId="0" xfId="0" applyFont="1" applyBorder="1" applyAlignment="1">
      <alignment horizontal="right" vertical="center"/>
    </xf>
    <xf numFmtId="0" fontId="10" fillId="4" borderId="0" xfId="0" applyFont="1" applyFill="1">
      <alignment vertical="center"/>
    </xf>
    <xf numFmtId="0" fontId="10" fillId="0" borderId="0" xfId="0" applyFont="1" applyAlignment="1">
      <alignment vertical="center"/>
    </xf>
    <xf numFmtId="0" fontId="0" fillId="0" borderId="16" xfId="0" applyBorder="1">
      <alignment vertical="center"/>
    </xf>
    <xf numFmtId="0" fontId="0" fillId="0" borderId="16" xfId="0" applyBorder="1" applyAlignment="1">
      <alignment vertical="center"/>
    </xf>
    <xf numFmtId="0" fontId="0" fillId="0" borderId="16" xfId="0" applyNumberFormat="1" applyBorder="1">
      <alignment vertical="center"/>
    </xf>
    <xf numFmtId="176" fontId="0" fillId="0" borderId="16" xfId="0" applyNumberFormat="1" applyBorder="1" applyAlignment="1">
      <alignment horizontal="right" vertical="center"/>
    </xf>
    <xf numFmtId="176" fontId="0" fillId="0" borderId="16" xfId="0" applyNumberFormat="1" applyBorder="1">
      <alignment vertical="center"/>
    </xf>
    <xf numFmtId="0" fontId="0" fillId="0" borderId="0" xfId="0" applyBorder="1" applyAlignment="1">
      <alignment vertical="center"/>
    </xf>
    <xf numFmtId="0" fontId="0" fillId="0" borderId="38" xfId="0" applyBorder="1" applyAlignment="1">
      <alignment vertical="center"/>
    </xf>
    <xf numFmtId="49" fontId="0" fillId="0" borderId="16" xfId="0" applyNumberFormat="1" applyBorder="1">
      <alignment vertical="center"/>
    </xf>
    <xf numFmtId="0" fontId="0" fillId="4" borderId="16" xfId="0" applyFill="1" applyBorder="1">
      <alignment vertical="center"/>
    </xf>
    <xf numFmtId="38" fontId="18" fillId="0" borderId="60" xfId="1" applyFont="1" applyFill="1" applyBorder="1" applyAlignment="1" applyProtection="1">
      <alignment vertical="center" shrinkToFit="1"/>
      <protection locked="0"/>
    </xf>
    <xf numFmtId="38" fontId="18" fillId="0" borderId="61" xfId="1" applyFont="1" applyFill="1" applyBorder="1" applyAlignment="1" applyProtection="1">
      <alignment vertical="center" shrinkToFit="1"/>
      <protection locked="0"/>
    </xf>
    <xf numFmtId="38" fontId="18" fillId="0" borderId="62" xfId="1" applyFont="1" applyFill="1" applyBorder="1" applyAlignment="1" applyProtection="1">
      <alignment vertical="center" shrinkToFit="1"/>
      <protection locked="0"/>
    </xf>
    <xf numFmtId="0" fontId="26" fillId="0" borderId="0" xfId="0" applyFont="1" applyFill="1" applyBorder="1" applyAlignment="1">
      <alignment horizontal="left" vertical="center" wrapText="1" indent="2"/>
    </xf>
    <xf numFmtId="0" fontId="26" fillId="0" borderId="0" xfId="0" applyFont="1" applyAlignment="1">
      <alignment vertical="center" wrapText="1"/>
    </xf>
    <xf numFmtId="0" fontId="69" fillId="0" borderId="0" xfId="0" applyFont="1">
      <alignment vertical="center"/>
    </xf>
    <xf numFmtId="0" fontId="69" fillId="0" borderId="0" xfId="0" applyFont="1" applyAlignment="1">
      <alignment vertical="center"/>
    </xf>
    <xf numFmtId="0" fontId="69" fillId="0" borderId="0" xfId="0" applyFont="1" applyFill="1">
      <alignment vertical="center"/>
    </xf>
    <xf numFmtId="0" fontId="7" fillId="0" borderId="0" xfId="0" applyFont="1" applyFill="1" applyProtection="1">
      <alignment vertical="center"/>
    </xf>
    <xf numFmtId="0" fontId="25" fillId="0" borderId="0" xfId="0" applyFont="1" applyAlignment="1" applyProtection="1">
      <alignment horizontal="left" vertical="center"/>
    </xf>
    <xf numFmtId="0" fontId="7" fillId="0" borderId="0" xfId="0" applyFont="1" applyAlignment="1" applyProtection="1">
      <alignment horizontal="left" vertical="center"/>
    </xf>
    <xf numFmtId="0" fontId="7" fillId="0" borderId="0" xfId="0" applyFont="1" applyProtection="1">
      <alignment vertical="center"/>
    </xf>
    <xf numFmtId="0" fontId="7" fillId="0" borderId="0" xfId="0" applyNumberFormat="1" applyFont="1" applyAlignment="1" applyProtection="1">
      <alignment horizontal="right" vertical="center"/>
    </xf>
    <xf numFmtId="0" fontId="4" fillId="0" borderId="0" xfId="0" applyNumberFormat="1" applyFont="1" applyAlignment="1" applyProtection="1">
      <alignment horizontal="right" vertical="center"/>
    </xf>
    <xf numFmtId="0" fontId="7" fillId="0" borderId="0" xfId="0" applyNumberFormat="1" applyFont="1" applyProtection="1">
      <alignment vertical="center"/>
    </xf>
    <xf numFmtId="0" fontId="7" fillId="0" borderId="0" xfId="0" applyFont="1" applyAlignment="1" applyProtection="1">
      <alignment horizontal="right" vertical="center"/>
    </xf>
    <xf numFmtId="0" fontId="7" fillId="0" borderId="0" xfId="0" applyFont="1" applyBorder="1" applyAlignment="1" applyProtection="1">
      <alignment horizontal="right" vertical="center"/>
    </xf>
    <xf numFmtId="0" fontId="7" fillId="0" borderId="0" xfId="0" applyFont="1" applyBorder="1" applyAlignment="1" applyProtection="1">
      <alignment horizontal="left" vertical="center"/>
    </xf>
    <xf numFmtId="0" fontId="4" fillId="0" borderId="0" xfId="0" applyNumberFormat="1" applyFont="1" applyBorder="1" applyAlignment="1" applyProtection="1">
      <alignment horizontal="right" vertical="center"/>
    </xf>
    <xf numFmtId="0" fontId="7" fillId="0" borderId="0" xfId="0" applyNumberFormat="1" applyFont="1" applyAlignment="1" applyProtection="1">
      <alignment horizontal="center" vertical="center"/>
    </xf>
    <xf numFmtId="0" fontId="19" fillId="0" borderId="0" xfId="0" applyFont="1" applyProtection="1">
      <alignment vertical="center"/>
    </xf>
    <xf numFmtId="0" fontId="2" fillId="0" borderId="0" xfId="0" applyFont="1" applyFill="1" applyProtection="1">
      <alignment vertical="center"/>
    </xf>
    <xf numFmtId="0" fontId="2" fillId="0" borderId="0" xfId="0" applyFont="1" applyProtection="1">
      <alignment vertical="center"/>
    </xf>
    <xf numFmtId="0" fontId="69" fillId="0" borderId="0" xfId="0" applyFont="1" applyBorder="1" applyAlignment="1" applyProtection="1">
      <alignment horizontal="center" vertical="center" wrapText="1"/>
    </xf>
    <xf numFmtId="0" fontId="0" fillId="0" borderId="0" xfId="0" applyProtection="1">
      <alignment vertical="center"/>
    </xf>
    <xf numFmtId="0" fontId="67" fillId="4" borderId="0" xfId="0" applyFont="1" applyFill="1" applyProtection="1">
      <alignment vertical="center"/>
    </xf>
    <xf numFmtId="0" fontId="4" fillId="0" borderId="0" xfId="0" applyNumberFormat="1" applyFont="1" applyBorder="1" applyAlignment="1" applyProtection="1">
      <alignment horizontal="right" vertical="center" wrapText="1"/>
    </xf>
    <xf numFmtId="0" fontId="2" fillId="0" borderId="0" xfId="0" applyNumberFormat="1" applyFont="1" applyAlignment="1" applyProtection="1">
      <alignment horizontal="right" vertical="center"/>
    </xf>
    <xf numFmtId="0" fontId="2" fillId="0" borderId="0" xfId="0" applyNumberFormat="1" applyFont="1" applyProtection="1">
      <alignment vertical="center"/>
    </xf>
    <xf numFmtId="0" fontId="3" fillId="0" borderId="0" xfId="0" applyNumberFormat="1" applyFont="1" applyProtection="1">
      <alignment vertical="center"/>
    </xf>
    <xf numFmtId="0" fontId="2"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11" fillId="0" borderId="0" xfId="0" applyFont="1" applyFill="1" applyProtection="1">
      <alignment vertical="center"/>
    </xf>
    <xf numFmtId="0" fontId="7" fillId="0" borderId="0" xfId="0" applyFont="1" applyBorder="1" applyAlignment="1" applyProtection="1">
      <alignment horizontal="left" vertical="center" wrapText="1"/>
    </xf>
    <xf numFmtId="0" fontId="7" fillId="0" borderId="0" xfId="0" applyNumberFormat="1" applyFont="1" applyBorder="1" applyAlignment="1" applyProtection="1">
      <alignment horizontal="right" vertical="center" wrapText="1"/>
    </xf>
    <xf numFmtId="0" fontId="7" fillId="0" borderId="0" xfId="0" applyFont="1" applyFill="1" applyBorder="1" applyAlignment="1" applyProtection="1">
      <alignment horizontal="right" vertical="center"/>
    </xf>
    <xf numFmtId="0" fontId="7" fillId="0" borderId="0" xfId="0" applyFont="1" applyAlignment="1" applyProtection="1">
      <alignment vertical="center"/>
    </xf>
    <xf numFmtId="0" fontId="23" fillId="0" borderId="0" xfId="0" applyFont="1" applyFill="1" applyProtection="1">
      <alignment vertical="center"/>
    </xf>
    <xf numFmtId="0" fontId="7" fillId="0" borderId="0" xfId="0" applyFont="1" applyFill="1" applyAlignment="1" applyProtection="1">
      <alignment horizontal="left" vertical="center"/>
    </xf>
    <xf numFmtId="0" fontId="7" fillId="0" borderId="0" xfId="0" applyFont="1" applyBorder="1" applyProtection="1">
      <alignment vertical="center"/>
    </xf>
    <xf numFmtId="0" fontId="47" fillId="0" borderId="0" xfId="0" applyNumberFormat="1" applyFont="1" applyFill="1" applyAlignment="1" applyProtection="1">
      <alignment horizontal="right" vertical="center"/>
    </xf>
    <xf numFmtId="0" fontId="18" fillId="0" borderId="0" xfId="0" applyFont="1" applyFill="1" applyProtection="1">
      <alignment vertical="center"/>
    </xf>
    <xf numFmtId="0" fontId="18" fillId="0" borderId="0" xfId="0" applyFont="1" applyFill="1" applyAlignment="1" applyProtection="1">
      <alignment horizontal="left" vertical="center"/>
    </xf>
    <xf numFmtId="0" fontId="7" fillId="0" borderId="0" xfId="0" applyFont="1" applyAlignment="1" applyProtection="1">
      <alignment horizontal="left" vertical="center" indent="1"/>
    </xf>
    <xf numFmtId="0" fontId="27" fillId="0" borderId="0" xfId="0" applyFont="1" applyFill="1" applyProtection="1">
      <alignment vertical="center"/>
    </xf>
    <xf numFmtId="0" fontId="18" fillId="0" borderId="0" xfId="0" applyFont="1" applyProtection="1">
      <alignment vertical="center"/>
    </xf>
    <xf numFmtId="0" fontId="18" fillId="0" borderId="0" xfId="0" applyFont="1" applyAlignment="1" applyProtection="1">
      <alignment horizontal="left" vertical="center"/>
    </xf>
    <xf numFmtId="0" fontId="7" fillId="0" borderId="0" xfId="0" applyFont="1" applyFill="1" applyBorder="1" applyProtection="1">
      <alignment vertical="center"/>
    </xf>
    <xf numFmtId="49" fontId="7" fillId="0" borderId="0" xfId="0" applyNumberFormat="1" applyFont="1" applyProtection="1">
      <alignment vertical="center"/>
    </xf>
    <xf numFmtId="0" fontId="7" fillId="0" borderId="15" xfId="0" applyFont="1" applyFill="1" applyBorder="1" applyAlignment="1" applyProtection="1">
      <alignment horizontal="left" vertical="center"/>
    </xf>
    <xf numFmtId="49" fontId="7" fillId="0" borderId="18" xfId="0" applyNumberFormat="1" applyFont="1" applyFill="1" applyBorder="1" applyAlignment="1" applyProtection="1">
      <alignment horizontal="right" vertical="center"/>
    </xf>
    <xf numFmtId="49" fontId="7" fillId="0" borderId="20" xfId="0" applyNumberFormat="1" applyFont="1" applyFill="1" applyBorder="1" applyAlignment="1" applyProtection="1">
      <alignment horizontal="left" vertical="center" wrapText="1"/>
    </xf>
    <xf numFmtId="49" fontId="4" fillId="0" borderId="0" xfId="0" applyNumberFormat="1" applyFont="1" applyBorder="1" applyAlignment="1" applyProtection="1">
      <alignment horizontal="right" vertical="center"/>
    </xf>
    <xf numFmtId="0" fontId="7" fillId="0" borderId="0" xfId="0" applyNumberFormat="1" applyFont="1" applyBorder="1" applyProtection="1">
      <alignment vertical="center"/>
    </xf>
    <xf numFmtId="0" fontId="7" fillId="0" borderId="31" xfId="0" applyFont="1" applyFill="1" applyBorder="1" applyAlignment="1" applyProtection="1">
      <alignment horizontal="left" vertical="center"/>
    </xf>
    <xf numFmtId="0" fontId="7" fillId="0" borderId="31" xfId="0" applyFont="1" applyFill="1" applyBorder="1" applyAlignment="1" applyProtection="1">
      <alignment vertical="center"/>
    </xf>
    <xf numFmtId="0" fontId="7" fillId="0" borderId="32" xfId="0" applyFont="1" applyFill="1" applyBorder="1" applyAlignment="1" applyProtection="1">
      <alignment vertical="center"/>
    </xf>
    <xf numFmtId="0" fontId="7" fillId="0" borderId="10" xfId="0" applyFont="1" applyFill="1" applyBorder="1" applyAlignment="1" applyProtection="1">
      <alignment horizontal="left" vertical="center"/>
    </xf>
    <xf numFmtId="0" fontId="7" fillId="0" borderId="10" xfId="0" applyFont="1" applyFill="1" applyBorder="1" applyAlignment="1" applyProtection="1">
      <alignment vertical="center"/>
    </xf>
    <xf numFmtId="0" fontId="7" fillId="0" borderId="22" xfId="0" applyFont="1" applyFill="1" applyBorder="1" applyAlignment="1" applyProtection="1">
      <alignment horizontal="left" vertical="center"/>
    </xf>
    <xf numFmtId="0" fontId="33" fillId="0" borderId="0" xfId="0" applyFont="1" applyFill="1" applyBorder="1" applyAlignment="1" applyProtection="1">
      <alignment horizontal="center" vertical="center"/>
    </xf>
    <xf numFmtId="176" fontId="18" fillId="0" borderId="0" xfId="0" applyNumberFormat="1" applyFont="1" applyFill="1" applyBorder="1" applyAlignment="1" applyProtection="1">
      <alignment horizontal="center" vertical="center" wrapText="1"/>
    </xf>
    <xf numFmtId="0" fontId="33" fillId="0" borderId="0" xfId="0" applyFont="1" applyFill="1" applyBorder="1" applyAlignment="1" applyProtection="1">
      <alignment horizontal="left" vertical="center" indent="1"/>
    </xf>
    <xf numFmtId="0" fontId="7" fillId="0" borderId="21" xfId="0" applyFont="1" applyFill="1" applyBorder="1" applyAlignment="1" applyProtection="1">
      <alignment horizontal="left" vertical="center" wrapText="1"/>
    </xf>
    <xf numFmtId="0" fontId="7" fillId="0" borderId="15" xfId="0" applyFont="1" applyFill="1" applyBorder="1" applyAlignment="1" applyProtection="1">
      <alignment horizontal="justify" vertical="center" wrapText="1"/>
    </xf>
    <xf numFmtId="0" fontId="72" fillId="0" borderId="15" xfId="0" applyFont="1" applyFill="1" applyBorder="1" applyAlignment="1" applyProtection="1">
      <alignment vertical="center"/>
    </xf>
    <xf numFmtId="0" fontId="7" fillId="0" borderId="15" xfId="0" applyFont="1" applyFill="1" applyBorder="1" applyAlignment="1" applyProtection="1">
      <alignment vertical="center"/>
    </xf>
    <xf numFmtId="0" fontId="7" fillId="0" borderId="12" xfId="0" applyFont="1" applyFill="1" applyBorder="1" applyAlignment="1" applyProtection="1">
      <alignment horizontal="justify" vertical="center" wrapText="1"/>
    </xf>
    <xf numFmtId="0" fontId="7" fillId="0" borderId="10" xfId="0" applyFont="1" applyFill="1" applyBorder="1" applyProtection="1">
      <alignment vertical="center"/>
    </xf>
    <xf numFmtId="0" fontId="7" fillId="0" borderId="10" xfId="0" applyFont="1" applyFill="1" applyBorder="1" applyAlignment="1" applyProtection="1">
      <alignment horizontal="left" vertical="center" wrapText="1"/>
    </xf>
    <xf numFmtId="0" fontId="7" fillId="0" borderId="10" xfId="0" applyFont="1" applyBorder="1" applyProtection="1">
      <alignment vertical="center"/>
    </xf>
    <xf numFmtId="0" fontId="7" fillId="0" borderId="22" xfId="0" applyFont="1" applyFill="1" applyBorder="1" applyAlignment="1" applyProtection="1">
      <alignment horizontal="left" vertical="center" wrapText="1"/>
    </xf>
    <xf numFmtId="0" fontId="33" fillId="0" borderId="23" xfId="0" applyFont="1" applyBorder="1" applyAlignment="1" applyProtection="1">
      <alignment horizontal="left" vertical="center" wrapText="1"/>
    </xf>
    <xf numFmtId="0" fontId="21" fillId="0" borderId="0" xfId="0" applyNumberFormat="1" applyFont="1" applyBorder="1" applyAlignment="1" applyProtection="1">
      <alignment horizontal="right" vertical="center"/>
    </xf>
    <xf numFmtId="0" fontId="33" fillId="0" borderId="37" xfId="0" applyFont="1" applyFill="1" applyBorder="1" applyAlignment="1" applyProtection="1">
      <alignment horizontal="left" vertical="center" wrapText="1"/>
    </xf>
    <xf numFmtId="0" fontId="7" fillId="0" borderId="28" xfId="0" applyFont="1" applyFill="1" applyBorder="1" applyAlignment="1" applyProtection="1">
      <alignment vertical="center"/>
    </xf>
    <xf numFmtId="0" fontId="7" fillId="0" borderId="0" xfId="0" applyNumberFormat="1" applyFont="1" applyAlignment="1" applyProtection="1">
      <alignment vertical="center"/>
    </xf>
    <xf numFmtId="0" fontId="7" fillId="0" borderId="15" xfId="0" applyFont="1" applyFill="1" applyBorder="1" applyProtection="1">
      <alignment vertical="center"/>
    </xf>
    <xf numFmtId="0" fontId="18" fillId="0" borderId="32" xfId="0" applyFont="1" applyFill="1" applyBorder="1" applyAlignment="1" applyProtection="1">
      <alignment horizontal="left" vertical="center" wrapText="1"/>
    </xf>
    <xf numFmtId="49" fontId="15" fillId="0" borderId="15" xfId="0" applyNumberFormat="1" applyFont="1" applyFill="1" applyBorder="1" applyAlignment="1" applyProtection="1">
      <alignment vertical="center" shrinkToFit="1"/>
    </xf>
    <xf numFmtId="0" fontId="7" fillId="0" borderId="15" xfId="0" applyFont="1" applyBorder="1" applyProtection="1">
      <alignment vertical="center"/>
    </xf>
    <xf numFmtId="0" fontId="7" fillId="0" borderId="12" xfId="0" applyFont="1" applyFill="1" applyBorder="1" applyProtection="1">
      <alignment vertical="center"/>
    </xf>
    <xf numFmtId="0" fontId="33" fillId="0" borderId="0" xfId="0" applyNumberFormat="1" applyFont="1" applyAlignment="1" applyProtection="1">
      <alignment horizontal="right" vertical="center"/>
    </xf>
    <xf numFmtId="0" fontId="33" fillId="0" borderId="0" xfId="0" applyNumberFormat="1" applyFont="1" applyAlignment="1" applyProtection="1">
      <alignment vertical="center" wrapText="1"/>
    </xf>
    <xf numFmtId="0" fontId="33" fillId="0" borderId="0" xfId="0" applyNumberFormat="1" applyFont="1" applyAlignment="1" applyProtection="1">
      <alignment vertical="center"/>
    </xf>
    <xf numFmtId="0" fontId="26" fillId="0" borderId="51" xfId="0" applyFont="1" applyFill="1" applyBorder="1" applyAlignment="1" applyProtection="1">
      <alignment horizontal="left" vertical="center"/>
    </xf>
    <xf numFmtId="0" fontId="26" fillId="0" borderId="40" xfId="0" applyFont="1" applyFill="1" applyBorder="1" applyAlignment="1" applyProtection="1">
      <alignment horizontal="left" vertical="center"/>
    </xf>
    <xf numFmtId="0" fontId="26" fillId="0" borderId="52" xfId="0" applyFont="1" applyFill="1" applyBorder="1" applyAlignment="1" applyProtection="1">
      <alignment horizontal="left" vertical="center"/>
    </xf>
    <xf numFmtId="0" fontId="7" fillId="0" borderId="0" xfId="0" applyFont="1" applyFill="1" applyBorder="1" applyAlignment="1" applyProtection="1">
      <alignment horizontal="justify" vertical="center" wrapText="1"/>
    </xf>
    <xf numFmtId="0" fontId="69" fillId="0" borderId="0" xfId="0" applyFont="1" applyBorder="1" applyProtection="1">
      <alignment vertical="center"/>
    </xf>
    <xf numFmtId="0" fontId="72" fillId="0" borderId="15" xfId="0" applyFont="1" applyFill="1" applyBorder="1" applyAlignment="1" applyProtection="1">
      <alignment horizontal="left" vertical="center" indent="1" readingOrder="1"/>
    </xf>
    <xf numFmtId="0" fontId="36" fillId="0" borderId="15"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7" xfId="0" applyFont="1" applyFill="1" applyBorder="1" applyProtection="1">
      <alignment vertical="center"/>
    </xf>
    <xf numFmtId="0" fontId="7" fillId="0" borderId="27" xfId="0" applyFont="1" applyFill="1" applyBorder="1" applyAlignment="1" applyProtection="1">
      <alignment horizontal="justify" vertical="center" wrapText="1"/>
    </xf>
    <xf numFmtId="0" fontId="7" fillId="0" borderId="24" xfId="0" applyFont="1" applyFill="1" applyBorder="1" applyAlignment="1" applyProtection="1">
      <alignment vertical="center"/>
    </xf>
    <xf numFmtId="0" fontId="7" fillId="0" borderId="24" xfId="0" applyFont="1" applyFill="1" applyBorder="1" applyAlignment="1" applyProtection="1">
      <alignment horizontal="justify" vertical="center" readingOrder="1"/>
    </xf>
    <xf numFmtId="0" fontId="18" fillId="0" borderId="24" xfId="0" applyFont="1" applyFill="1" applyBorder="1" applyProtection="1">
      <alignment vertical="center"/>
    </xf>
    <xf numFmtId="0" fontId="7" fillId="0" borderId="24" xfId="0" applyFont="1" applyFill="1" applyBorder="1" applyProtection="1">
      <alignment vertical="center"/>
    </xf>
    <xf numFmtId="0" fontId="7" fillId="0" borderId="25" xfId="0" applyFont="1" applyFill="1" applyBorder="1" applyProtection="1">
      <alignment vertical="center"/>
    </xf>
    <xf numFmtId="0" fontId="7" fillId="0" borderId="10" xfId="0" applyFont="1" applyFill="1" applyBorder="1" applyAlignment="1" applyProtection="1">
      <alignment horizontal="justify" vertical="center" readingOrder="1"/>
    </xf>
    <xf numFmtId="0" fontId="18" fillId="0" borderId="10" xfId="0" applyFont="1" applyFill="1" applyBorder="1" applyProtection="1">
      <alignment vertical="center"/>
    </xf>
    <xf numFmtId="0" fontId="7" fillId="0" borderId="22" xfId="0" applyFont="1" applyFill="1" applyBorder="1" applyProtection="1">
      <alignment vertical="center"/>
    </xf>
    <xf numFmtId="0" fontId="26" fillId="0" borderId="0" xfId="0" applyFont="1" applyProtection="1">
      <alignment vertical="center"/>
    </xf>
    <xf numFmtId="0" fontId="2" fillId="0" borderId="0" xfId="0" applyFont="1" applyAlignment="1" applyProtection="1">
      <alignment horizontal="left" vertical="center"/>
    </xf>
    <xf numFmtId="176" fontId="18" fillId="0" borderId="47" xfId="0" applyNumberFormat="1" applyFont="1" applyFill="1" applyBorder="1" applyAlignment="1" applyProtection="1">
      <alignment horizontal="right" vertical="center" shrinkToFit="1"/>
      <protection locked="0"/>
    </xf>
    <xf numFmtId="176" fontId="18" fillId="0" borderId="33" xfId="0" applyNumberFormat="1" applyFont="1" applyBorder="1" applyAlignment="1" applyProtection="1">
      <alignment horizontal="right" vertical="center" shrinkToFit="1"/>
      <protection locked="0"/>
    </xf>
    <xf numFmtId="176" fontId="18" fillId="0" borderId="48" xfId="0" applyNumberFormat="1" applyFont="1" applyFill="1" applyBorder="1" applyAlignment="1" applyProtection="1">
      <alignment horizontal="right" vertical="center" shrinkToFit="1"/>
      <protection locked="0"/>
    </xf>
    <xf numFmtId="176" fontId="18" fillId="0" borderId="49" xfId="0" applyNumberFormat="1" applyFont="1" applyFill="1" applyBorder="1" applyAlignment="1" applyProtection="1">
      <alignment horizontal="right" vertical="center" shrinkToFit="1"/>
      <protection locked="0"/>
    </xf>
    <xf numFmtId="176" fontId="18" fillId="0" borderId="50"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vertical="center" indent="2"/>
    </xf>
    <xf numFmtId="38" fontId="18" fillId="0" borderId="26" xfId="1" applyFont="1" applyBorder="1" applyAlignment="1" applyProtection="1">
      <alignment horizontal="right" vertical="center" shrinkToFit="1"/>
      <protection locked="0"/>
    </xf>
    <xf numFmtId="38" fontId="18" fillId="0" borderId="23" xfId="1" applyFont="1" applyBorder="1" applyAlignment="1" applyProtection="1">
      <alignment horizontal="right" vertical="center" shrinkToFit="1"/>
      <protection locked="0"/>
    </xf>
    <xf numFmtId="38" fontId="18" fillId="0" borderId="14" xfId="1" applyFont="1" applyBorder="1" applyAlignment="1" applyProtection="1">
      <alignment horizontal="right" vertical="center" shrinkToFit="1"/>
      <protection locked="0"/>
    </xf>
    <xf numFmtId="176" fontId="18" fillId="0" borderId="56" xfId="0" applyNumberFormat="1" applyFont="1" applyFill="1" applyBorder="1" applyAlignment="1" applyProtection="1">
      <alignment horizontal="center" vertical="center" shrinkToFit="1"/>
      <protection locked="0"/>
    </xf>
    <xf numFmtId="176" fontId="18" fillId="0" borderId="57" xfId="0" applyNumberFormat="1" applyFont="1" applyFill="1" applyBorder="1" applyAlignment="1" applyProtection="1">
      <alignment horizontal="center" vertical="center" shrinkToFit="1"/>
      <protection locked="0"/>
    </xf>
    <xf numFmtId="176" fontId="18" fillId="0" borderId="33" xfId="0" applyNumberFormat="1" applyFont="1" applyFill="1" applyBorder="1" applyAlignment="1" applyProtection="1">
      <alignment horizontal="center" vertical="center" shrinkToFit="1"/>
      <protection locked="0"/>
    </xf>
    <xf numFmtId="176" fontId="18" fillId="0" borderId="58" xfId="0" applyNumberFormat="1" applyFont="1" applyFill="1" applyBorder="1" applyAlignment="1" applyProtection="1">
      <alignment horizontal="center" vertical="center" shrinkToFit="1"/>
      <protection locked="0"/>
    </xf>
    <xf numFmtId="176" fontId="18" fillId="0" borderId="41" xfId="0" applyNumberFormat="1" applyFont="1" applyFill="1" applyBorder="1" applyAlignment="1" applyProtection="1">
      <alignment horizontal="center" vertical="center" shrinkToFit="1"/>
      <protection locked="0"/>
    </xf>
    <xf numFmtId="176" fontId="18" fillId="0" borderId="59" xfId="0" applyNumberFormat="1" applyFont="1" applyFill="1" applyBorder="1" applyAlignment="1" applyProtection="1">
      <alignment horizontal="center" vertical="center" shrinkToFit="1"/>
      <protection locked="0"/>
    </xf>
    <xf numFmtId="0" fontId="18" fillId="0" borderId="0" xfId="0" applyFont="1" applyFill="1" applyBorder="1" applyAlignment="1" applyProtection="1">
      <alignment vertical="center" shrinkToFit="1"/>
      <protection locked="0"/>
    </xf>
    <xf numFmtId="0" fontId="18" fillId="0" borderId="0" xfId="0" applyFont="1" applyFill="1" applyBorder="1" applyAlignment="1" applyProtection="1">
      <alignment horizontal="left" vertical="center" shrinkToFit="1"/>
      <protection locked="0"/>
    </xf>
    <xf numFmtId="0" fontId="51" fillId="0" borderId="0" xfId="0" applyFont="1" applyFill="1">
      <alignment vertical="center"/>
    </xf>
    <xf numFmtId="0" fontId="51" fillId="0" borderId="0" xfId="0" applyFont="1" applyBorder="1">
      <alignment vertical="center"/>
    </xf>
    <xf numFmtId="0" fontId="51" fillId="0" borderId="0" xfId="0" applyFont="1">
      <alignment vertical="center"/>
    </xf>
    <xf numFmtId="0" fontId="70" fillId="0" borderId="0" xfId="0" applyFont="1" applyAlignment="1">
      <alignment vertical="center"/>
    </xf>
    <xf numFmtId="0" fontId="51" fillId="0" borderId="0" xfId="0" applyFont="1" applyAlignment="1">
      <alignment vertical="center"/>
    </xf>
    <xf numFmtId="0" fontId="70" fillId="0" borderId="0" xfId="0" applyFont="1" applyAlignment="1">
      <alignment horizontal="left" vertical="center"/>
    </xf>
    <xf numFmtId="0" fontId="69" fillId="0" borderId="0" xfId="0" applyFont="1" applyBorder="1" applyAlignment="1">
      <alignment vertical="center"/>
    </xf>
    <xf numFmtId="0" fontId="69" fillId="0" borderId="0" xfId="0" applyFont="1" applyBorder="1" applyAlignment="1">
      <alignment vertical="top" wrapText="1" shrinkToFit="1"/>
    </xf>
    <xf numFmtId="0" fontId="69" fillId="0" borderId="0" xfId="0" applyFont="1" applyFill="1" applyBorder="1" applyAlignment="1">
      <alignment vertical="center"/>
    </xf>
    <xf numFmtId="0" fontId="69" fillId="0" borderId="0" xfId="0" applyFont="1" applyBorder="1" applyAlignment="1">
      <alignment vertical="center" wrapText="1"/>
    </xf>
    <xf numFmtId="0" fontId="69" fillId="0" borderId="0" xfId="0" applyFont="1" applyFill="1" applyBorder="1" applyAlignment="1">
      <alignment vertical="top" wrapText="1" shrinkToFit="1"/>
    </xf>
    <xf numFmtId="0" fontId="70" fillId="0" borderId="0" xfId="0" applyFont="1">
      <alignment vertical="center"/>
    </xf>
    <xf numFmtId="0" fontId="19" fillId="0" borderId="0" xfId="0" applyFont="1" applyAlignment="1" applyProtection="1">
      <alignment horizontal="right" vertical="center"/>
    </xf>
    <xf numFmtId="0" fontId="73" fillId="0" borderId="0" xfId="0" applyFont="1">
      <alignment vertical="center"/>
    </xf>
    <xf numFmtId="176" fontId="3" fillId="0" borderId="16" xfId="0" applyNumberFormat="1" applyFont="1" applyBorder="1">
      <alignment vertical="center"/>
    </xf>
    <xf numFmtId="177" fontId="7" fillId="0" borderId="1" xfId="0" applyNumberFormat="1" applyFont="1" applyFill="1" applyBorder="1" applyAlignment="1" applyProtection="1">
      <alignment vertical="center"/>
      <protection locked="0"/>
    </xf>
    <xf numFmtId="0" fontId="13" fillId="5" borderId="0" xfId="0" applyFont="1" applyFill="1" applyAlignment="1">
      <alignment horizontal="left" vertical="center"/>
    </xf>
    <xf numFmtId="0" fontId="38" fillId="5" borderId="0" xfId="0" applyFont="1" applyFill="1" applyAlignment="1">
      <alignment horizontal="left" vertical="center"/>
    </xf>
    <xf numFmtId="0" fontId="51" fillId="0" borderId="0" xfId="0" applyFont="1" applyBorder="1" applyAlignment="1">
      <alignment horizontal="right" vertical="center"/>
    </xf>
    <xf numFmtId="0" fontId="69" fillId="0" borderId="63" xfId="0" applyFont="1" applyFill="1" applyBorder="1" applyAlignment="1" applyProtection="1">
      <alignment horizontal="center" vertical="center" wrapText="1"/>
    </xf>
    <xf numFmtId="0" fontId="26" fillId="0" borderId="13" xfId="0" applyFont="1" applyFill="1" applyBorder="1" applyAlignment="1" applyProtection="1">
      <alignment horizontal="center" vertical="center" wrapText="1"/>
    </xf>
    <xf numFmtId="0" fontId="17" fillId="0" borderId="68" xfId="0" applyFont="1" applyFill="1" applyBorder="1" applyAlignment="1" applyProtection="1">
      <alignment vertical="center" wrapText="1"/>
    </xf>
    <xf numFmtId="0" fontId="7" fillId="0" borderId="71" xfId="0" applyFont="1" applyBorder="1" applyAlignment="1" applyProtection="1">
      <alignment horizontal="center" vertical="center" wrapText="1"/>
    </xf>
    <xf numFmtId="0" fontId="69" fillId="0" borderId="72" xfId="0" applyFont="1" applyBorder="1" applyAlignment="1" applyProtection="1">
      <alignment horizontal="center" vertical="center" wrapText="1"/>
    </xf>
    <xf numFmtId="0" fontId="10" fillId="0" borderId="0" xfId="0" applyFont="1" applyAlignment="1" applyProtection="1">
      <alignment horizontal="left" vertical="center"/>
    </xf>
    <xf numFmtId="0" fontId="10" fillId="0" borderId="0" xfId="0" applyFont="1" applyBorder="1" applyProtection="1">
      <alignment vertical="center"/>
    </xf>
    <xf numFmtId="0" fontId="10" fillId="0" borderId="0" xfId="0" applyFont="1" applyFill="1" applyProtection="1">
      <alignment vertical="center"/>
    </xf>
    <xf numFmtId="0" fontId="2" fillId="0" borderId="34" xfId="0" applyFont="1" applyBorder="1" applyAlignment="1">
      <alignment horizontal="center" vertical="center"/>
    </xf>
    <xf numFmtId="0" fontId="74" fillId="0" borderId="0" xfId="0" applyFont="1">
      <alignment vertical="center"/>
    </xf>
    <xf numFmtId="0" fontId="75" fillId="0" borderId="0" xfId="0" applyFont="1">
      <alignment vertical="center"/>
    </xf>
    <xf numFmtId="0" fontId="4" fillId="0" borderId="0" xfId="0" applyFont="1" applyBorder="1" applyAlignment="1">
      <alignment horizontal="left" vertical="center"/>
    </xf>
    <xf numFmtId="0" fontId="4" fillId="0" borderId="0" xfId="0" applyFont="1" applyBorder="1">
      <alignment vertical="center"/>
    </xf>
    <xf numFmtId="0" fontId="37" fillId="0" borderId="16" xfId="0" applyFont="1" applyFill="1" applyBorder="1" applyAlignment="1" applyProtection="1">
      <alignment horizontal="right" vertical="center"/>
      <protection locked="0"/>
    </xf>
    <xf numFmtId="176" fontId="18" fillId="0" borderId="0" xfId="0" applyNumberFormat="1" applyFont="1" applyBorder="1" applyProtection="1">
      <alignment vertical="center"/>
      <protection locked="0"/>
    </xf>
    <xf numFmtId="0" fontId="7" fillId="0" borderId="21" xfId="0" applyFont="1" applyBorder="1">
      <alignment vertical="center"/>
    </xf>
    <xf numFmtId="0" fontId="18" fillId="0" borderId="0" xfId="0" applyFont="1" applyBorder="1" applyProtection="1">
      <alignment vertical="center"/>
      <protection locked="0"/>
    </xf>
    <xf numFmtId="0" fontId="7" fillId="0" borderId="21" xfId="0" applyFont="1" applyBorder="1" applyAlignment="1">
      <alignment horizontal="left" vertical="center" indent="1"/>
    </xf>
    <xf numFmtId="0" fontId="11" fillId="0" borderId="0" xfId="0" applyFont="1" applyBorder="1">
      <alignment vertical="center"/>
    </xf>
    <xf numFmtId="0" fontId="7" fillId="0" borderId="21" xfId="0" applyFont="1" applyBorder="1" applyAlignment="1">
      <alignment vertical="center"/>
    </xf>
    <xf numFmtId="0" fontId="7" fillId="0" borderId="14" xfId="0" applyFont="1" applyBorder="1">
      <alignment vertical="center"/>
    </xf>
    <xf numFmtId="0" fontId="7" fillId="0" borderId="10" xfId="0" applyFont="1" applyBorder="1">
      <alignment vertical="center"/>
    </xf>
    <xf numFmtId="0" fontId="7" fillId="0" borderId="10" xfId="0" applyFont="1" applyBorder="1" applyAlignment="1">
      <alignment horizontal="center" vertical="center"/>
    </xf>
    <xf numFmtId="0" fontId="7" fillId="0" borderId="22" xfId="0" applyFont="1" applyBorder="1">
      <alignment vertical="center"/>
    </xf>
    <xf numFmtId="0" fontId="7" fillId="0" borderId="22" xfId="0" applyFont="1" applyBorder="1" applyAlignment="1">
      <alignment horizontal="left" vertical="center" inden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0" xfId="0" applyFont="1" applyFill="1">
      <alignment vertical="center"/>
    </xf>
    <xf numFmtId="0" fontId="4" fillId="0" borderId="0" xfId="0" applyFont="1" applyFill="1" applyAlignment="1">
      <alignment horizontal="center" vertical="center"/>
    </xf>
    <xf numFmtId="0" fontId="7" fillId="0" borderId="0" xfId="0" applyFont="1" applyFill="1" applyAlignment="1">
      <alignment horizontal="left" vertical="top" indent="2"/>
    </xf>
    <xf numFmtId="0" fontId="19" fillId="0" borderId="0" xfId="0" applyFont="1" applyAlignment="1">
      <alignment horizontal="right" vertical="center"/>
    </xf>
    <xf numFmtId="0" fontId="76" fillId="0" borderId="0" xfId="0" applyFont="1" applyFill="1">
      <alignment vertical="center"/>
    </xf>
    <xf numFmtId="0" fontId="75" fillId="0" borderId="0" xfId="0" applyFont="1" applyFill="1" applyAlignment="1">
      <alignment horizontal="right"/>
    </xf>
    <xf numFmtId="0" fontId="75" fillId="0" borderId="0" xfId="0" applyFont="1" applyFill="1" applyAlignment="1">
      <alignment horizontal="right" vertical="center"/>
    </xf>
    <xf numFmtId="0" fontId="7" fillId="0" borderId="12" xfId="0" applyFont="1" applyBorder="1" applyAlignment="1">
      <alignment horizontal="left" vertical="center"/>
    </xf>
    <xf numFmtId="0" fontId="4" fillId="0" borderId="16" xfId="0" applyFont="1" applyFill="1" applyBorder="1" applyAlignment="1">
      <alignment horizontal="center" vertical="center"/>
    </xf>
    <xf numFmtId="0" fontId="0" fillId="0" borderId="0" xfId="0" applyAlignment="1">
      <alignment horizontal="center" vertical="center"/>
    </xf>
    <xf numFmtId="0" fontId="21" fillId="0" borderId="0" xfId="0" applyFont="1" applyBorder="1" applyAlignment="1">
      <alignment horizontal="center" vertical="center"/>
    </xf>
    <xf numFmtId="0" fontId="21" fillId="0" borderId="0" xfId="0" applyFont="1" applyAlignment="1">
      <alignment horizontal="center" vertical="center"/>
    </xf>
    <xf numFmtId="0" fontId="21" fillId="0" borderId="16" xfId="0" applyFont="1" applyBorder="1" applyAlignment="1">
      <alignment horizontal="left" vertical="center"/>
    </xf>
    <xf numFmtId="0" fontId="77" fillId="0" borderId="16" xfId="0" applyFont="1" applyBorder="1">
      <alignment vertical="center"/>
    </xf>
    <xf numFmtId="0" fontId="77" fillId="0" borderId="0" xfId="0" applyFont="1">
      <alignment vertical="center"/>
    </xf>
    <xf numFmtId="0" fontId="21" fillId="0" borderId="16" xfId="0" applyFont="1" applyBorder="1" applyAlignment="1">
      <alignment horizontal="center" vertical="center"/>
    </xf>
    <xf numFmtId="0" fontId="21" fillId="0" borderId="16" xfId="0" applyFont="1" applyFill="1" applyBorder="1">
      <alignment vertical="center"/>
    </xf>
    <xf numFmtId="0" fontId="21" fillId="0" borderId="0" xfId="0" applyFont="1" applyFill="1" applyBorder="1">
      <alignment vertical="center"/>
    </xf>
    <xf numFmtId="0" fontId="21" fillId="0" borderId="0" xfId="0" applyFont="1" applyFill="1" applyAlignment="1">
      <alignment horizontal="center" vertical="center"/>
    </xf>
    <xf numFmtId="0" fontId="33" fillId="0" borderId="0" xfId="0" applyFont="1" applyBorder="1" applyAlignment="1">
      <alignment horizontal="center" vertical="center"/>
    </xf>
    <xf numFmtId="0" fontId="33" fillId="0" borderId="0" xfId="0" applyFont="1" applyAlignment="1">
      <alignment horizontal="center" vertical="center"/>
    </xf>
    <xf numFmtId="0" fontId="33" fillId="0" borderId="16" xfId="0" applyFont="1" applyBorder="1">
      <alignment vertical="center"/>
    </xf>
    <xf numFmtId="0" fontId="33" fillId="0" borderId="16" xfId="0" applyFont="1" applyBorder="1" applyAlignment="1">
      <alignment horizontal="right" vertical="center"/>
    </xf>
    <xf numFmtId="0" fontId="58" fillId="0" borderId="16" xfId="0" applyFont="1" applyBorder="1">
      <alignment vertical="center"/>
    </xf>
    <xf numFmtId="0" fontId="33" fillId="0" borderId="0" xfId="0" applyFont="1" applyAlignment="1">
      <alignment horizontal="right" vertical="center"/>
    </xf>
    <xf numFmtId="0" fontId="33" fillId="0" borderId="16" xfId="0" applyFont="1" applyBorder="1" applyAlignment="1">
      <alignment horizontal="left" vertical="center"/>
    </xf>
    <xf numFmtId="0" fontId="33" fillId="0" borderId="0" xfId="0" applyFont="1" applyBorder="1" applyAlignment="1">
      <alignment vertical="center"/>
    </xf>
    <xf numFmtId="0" fontId="33" fillId="0" borderId="16" xfId="0" applyFont="1" applyBorder="1" applyAlignment="1">
      <alignment vertical="center"/>
    </xf>
    <xf numFmtId="0" fontId="33" fillId="0" borderId="0" xfId="0" applyFont="1" applyFill="1" applyAlignment="1">
      <alignment horizontal="center" vertical="center"/>
    </xf>
    <xf numFmtId="0" fontId="53" fillId="0" borderId="0" xfId="0" applyFont="1">
      <alignment vertical="center"/>
    </xf>
    <xf numFmtId="0" fontId="4" fillId="0" borderId="16" xfId="0" applyFont="1" applyBorder="1">
      <alignment vertical="center"/>
    </xf>
    <xf numFmtId="0" fontId="4" fillId="0" borderId="16" xfId="0" applyFont="1" applyFill="1" applyBorder="1">
      <alignment vertical="center"/>
    </xf>
    <xf numFmtId="0" fontId="4" fillId="0" borderId="0" xfId="0" applyFont="1" applyFill="1" applyBorder="1">
      <alignment vertical="center"/>
    </xf>
    <xf numFmtId="38" fontId="7" fillId="0" borderId="16" xfId="1" applyFont="1" applyBorder="1" applyAlignment="1">
      <alignment vertical="center"/>
    </xf>
    <xf numFmtId="38" fontId="7" fillId="0" borderId="0" xfId="1" applyFont="1" applyBorder="1" applyAlignment="1">
      <alignment vertical="center"/>
    </xf>
    <xf numFmtId="0" fontId="26" fillId="0" borderId="0" xfId="0" applyFont="1" applyBorder="1" applyAlignment="1">
      <alignment vertical="center"/>
    </xf>
    <xf numFmtId="0" fontId="78" fillId="0" borderId="0" xfId="2" applyFont="1">
      <alignment vertical="center"/>
    </xf>
    <xf numFmtId="0" fontId="80" fillId="0" borderId="0" xfId="2" applyFont="1">
      <alignment vertical="center"/>
    </xf>
    <xf numFmtId="0" fontId="81" fillId="0" borderId="0" xfId="2" applyFont="1">
      <alignment vertical="center"/>
    </xf>
    <xf numFmtId="0" fontId="82" fillId="0" borderId="0" xfId="2" applyFont="1">
      <alignment vertical="center"/>
    </xf>
    <xf numFmtId="0" fontId="80" fillId="6" borderId="20" xfId="2" applyFont="1" applyFill="1" applyBorder="1" applyAlignment="1">
      <alignment vertical="center"/>
    </xf>
    <xf numFmtId="0" fontId="80" fillId="7" borderId="14" xfId="2" applyFont="1" applyFill="1" applyBorder="1">
      <alignment vertical="center"/>
    </xf>
    <xf numFmtId="0" fontId="80" fillId="7" borderId="22" xfId="2" applyFont="1" applyFill="1" applyBorder="1" applyAlignment="1">
      <alignment vertical="center"/>
    </xf>
    <xf numFmtId="0" fontId="88" fillId="0" borderId="0" xfId="2" applyFont="1">
      <alignment vertical="center"/>
    </xf>
    <xf numFmtId="0" fontId="89" fillId="0" borderId="0" xfId="2" applyFont="1">
      <alignment vertical="center"/>
    </xf>
    <xf numFmtId="0" fontId="80" fillId="0" borderId="20" xfId="2" applyFont="1" applyBorder="1" applyAlignment="1">
      <alignment vertical="center"/>
    </xf>
    <xf numFmtId="0" fontId="80" fillId="7" borderId="14" xfId="2" applyFont="1" applyFill="1" applyBorder="1" applyAlignment="1">
      <alignment vertical="center"/>
    </xf>
    <xf numFmtId="0" fontId="91" fillId="0" borderId="0" xfId="2" applyFont="1">
      <alignment vertical="center"/>
    </xf>
    <xf numFmtId="0" fontId="92" fillId="0" borderId="0" xfId="2" applyFont="1">
      <alignment vertical="center"/>
    </xf>
    <xf numFmtId="0" fontId="10" fillId="0" borderId="0" xfId="0" applyFont="1" applyFill="1" applyBorder="1" applyAlignment="1">
      <alignment horizontal="left" vertical="center"/>
    </xf>
    <xf numFmtId="0" fontId="2" fillId="0" borderId="34"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39" fillId="0" borderId="0" xfId="0" applyFont="1" applyAlignment="1">
      <alignment horizontal="center" vertical="center"/>
    </xf>
    <xf numFmtId="0" fontId="7" fillId="0" borderId="10" xfId="0" applyFont="1" applyFill="1" applyBorder="1" applyAlignment="1" applyProtection="1">
      <alignment horizontal="center" vertical="center"/>
      <protection locked="0"/>
    </xf>
    <xf numFmtId="0" fontId="7" fillId="0" borderId="10"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26" fillId="0" borderId="73" xfId="0" applyFont="1" applyBorder="1" applyAlignment="1">
      <alignment horizontal="center" vertical="center" wrapText="1"/>
    </xf>
    <xf numFmtId="0" fontId="26" fillId="0" borderId="74" xfId="0" applyFont="1" applyBorder="1" applyAlignment="1">
      <alignment horizontal="center" vertical="center" wrapText="1"/>
    </xf>
    <xf numFmtId="0" fontId="18" fillId="0" borderId="13"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8" fillId="0" borderId="14"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7" fillId="0" borderId="18" xfId="0" applyFont="1" applyBorder="1" applyAlignment="1">
      <alignment horizontal="center" vertical="center"/>
    </xf>
    <xf numFmtId="0" fontId="7" fillId="0" borderId="20" xfId="0" applyFont="1" applyBorder="1" applyAlignment="1">
      <alignment horizontal="center" vertical="center"/>
    </xf>
    <xf numFmtId="0" fontId="7" fillId="0" borderId="10" xfId="0" applyFont="1" applyBorder="1" applyAlignment="1">
      <alignment horizontal="center" vertical="center"/>
    </xf>
    <xf numFmtId="0" fontId="7" fillId="0" borderId="22" xfId="0" applyFont="1" applyBorder="1" applyAlignment="1">
      <alignment horizontal="center" vertical="center"/>
    </xf>
    <xf numFmtId="0" fontId="7" fillId="0" borderId="34" xfId="0" applyFont="1" applyBorder="1" applyAlignment="1">
      <alignment horizontal="center" vertical="center"/>
    </xf>
    <xf numFmtId="0" fontId="18" fillId="0" borderId="0" xfId="0" applyFont="1" applyBorder="1" applyAlignment="1" applyProtection="1">
      <alignment horizontal="left" vertical="center"/>
      <protection locked="0"/>
    </xf>
    <xf numFmtId="0" fontId="26" fillId="0" borderId="34" xfId="0" applyFont="1" applyBorder="1" applyAlignment="1">
      <alignment horizontal="left" vertical="center"/>
    </xf>
    <xf numFmtId="0" fontId="18" fillId="0" borderId="34" xfId="0" applyFont="1" applyFill="1" applyBorder="1" applyAlignment="1" applyProtection="1">
      <alignment horizontal="center" vertical="center"/>
      <protection locked="0"/>
    </xf>
    <xf numFmtId="0" fontId="26" fillId="0" borderId="34" xfId="0" applyFont="1" applyBorder="1" applyAlignment="1">
      <alignment horizontal="left" vertical="center" indent="1"/>
    </xf>
    <xf numFmtId="0" fontId="7" fillId="0" borderId="34" xfId="0" applyFont="1" applyFill="1" applyBorder="1" applyAlignment="1">
      <alignment horizontal="center"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2" xfId="0" applyFont="1" applyBorder="1" applyAlignment="1">
      <alignment horizontal="center" vertical="center"/>
    </xf>
    <xf numFmtId="0" fontId="18" fillId="0" borderId="13" xfId="0" applyFont="1" applyFill="1" applyBorder="1" applyAlignment="1" applyProtection="1">
      <alignment horizontal="left" vertical="center" wrapText="1"/>
      <protection locked="0"/>
    </xf>
    <xf numFmtId="0" fontId="18" fillId="0" borderId="18" xfId="0" applyFont="1" applyFill="1" applyBorder="1" applyAlignment="1" applyProtection="1">
      <alignment horizontal="left" vertical="center" wrapText="1"/>
      <protection locked="0"/>
    </xf>
    <xf numFmtId="0" fontId="18" fillId="0" borderId="20" xfId="0" applyFont="1" applyFill="1" applyBorder="1" applyAlignment="1" applyProtection="1">
      <alignment horizontal="left" vertical="center" wrapText="1"/>
      <protection locked="0"/>
    </xf>
    <xf numFmtId="0" fontId="18" fillId="0" borderId="14" xfId="0" applyFont="1" applyFill="1" applyBorder="1" applyAlignment="1" applyProtection="1">
      <alignment horizontal="left" vertical="center" wrapText="1"/>
      <protection locked="0"/>
    </xf>
    <xf numFmtId="0" fontId="18" fillId="0" borderId="10" xfId="0" applyFont="1" applyFill="1" applyBorder="1" applyAlignment="1" applyProtection="1">
      <alignment horizontal="left" vertical="center" wrapText="1"/>
      <protection locked="0"/>
    </xf>
    <xf numFmtId="0" fontId="18" fillId="0" borderId="22" xfId="0" applyFont="1" applyFill="1" applyBorder="1" applyAlignment="1" applyProtection="1">
      <alignment horizontal="left" vertical="center" wrapText="1"/>
      <protection locked="0"/>
    </xf>
    <xf numFmtId="0" fontId="7" fillId="0" borderId="34" xfId="0" applyFont="1" applyBorder="1" applyAlignment="1">
      <alignment horizontal="left" vertical="center"/>
    </xf>
    <xf numFmtId="38" fontId="18" fillId="0" borderId="11" xfId="1" applyFont="1" applyBorder="1" applyAlignment="1" applyProtection="1">
      <alignment horizontal="right" vertical="center"/>
      <protection locked="0"/>
    </xf>
    <xf numFmtId="38" fontId="18" fillId="0" borderId="15" xfId="1" applyFont="1" applyBorder="1" applyAlignment="1" applyProtection="1">
      <alignment horizontal="right" vertical="center"/>
      <protection locked="0"/>
    </xf>
    <xf numFmtId="0" fontId="18" fillId="0" borderId="11" xfId="0" applyFont="1" applyBorder="1" applyAlignment="1" applyProtection="1">
      <alignment horizontal="left" vertical="center"/>
      <protection locked="0"/>
    </xf>
    <xf numFmtId="0" fontId="18" fillId="0" borderId="15"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0" fontId="7" fillId="0" borderId="34" xfId="0" applyFont="1" applyBorder="1" applyAlignment="1">
      <alignment horizontal="left" vertical="center" indent="1"/>
    </xf>
    <xf numFmtId="0" fontId="7" fillId="0" borderId="11" xfId="0" applyFont="1" applyBorder="1" applyAlignment="1">
      <alignment horizontal="left" vertical="center" indent="1"/>
    </xf>
    <xf numFmtId="0" fontId="65" fillId="0" borderId="5" xfId="0" applyFont="1" applyFill="1" applyBorder="1" applyAlignment="1" applyProtection="1">
      <alignment horizontal="left" vertical="top" wrapText="1" shrinkToFit="1"/>
      <protection locked="0"/>
    </xf>
    <xf numFmtId="0" fontId="65" fillId="0" borderId="6" xfId="0" applyFont="1" applyFill="1" applyBorder="1" applyAlignment="1" applyProtection="1">
      <alignment horizontal="left" vertical="top" wrapText="1" shrinkToFit="1"/>
      <protection locked="0"/>
    </xf>
    <xf numFmtId="0" fontId="65" fillId="0" borderId="7" xfId="0" applyFont="1" applyFill="1" applyBorder="1" applyAlignment="1" applyProtection="1">
      <alignment horizontal="left" vertical="top" wrapText="1" shrinkToFit="1"/>
      <protection locked="0"/>
    </xf>
    <xf numFmtId="0" fontId="65" fillId="0" borderId="9" xfId="0" applyFont="1" applyFill="1" applyBorder="1" applyAlignment="1" applyProtection="1">
      <alignment horizontal="left" vertical="top" wrapText="1" shrinkToFit="1"/>
      <protection locked="0"/>
    </xf>
    <xf numFmtId="0" fontId="65" fillId="0" borderId="0" xfId="0" applyFont="1" applyFill="1" applyBorder="1" applyAlignment="1" applyProtection="1">
      <alignment horizontal="left" vertical="top" wrapText="1" shrinkToFit="1"/>
      <protection locked="0"/>
    </xf>
    <xf numFmtId="0" fontId="65" fillId="0" borderId="4" xfId="0" applyFont="1" applyFill="1" applyBorder="1" applyAlignment="1" applyProtection="1">
      <alignment horizontal="left" vertical="top" wrapText="1" shrinkToFit="1"/>
      <protection locked="0"/>
    </xf>
    <xf numFmtId="0" fontId="65" fillId="0" borderId="8" xfId="0" applyFont="1" applyFill="1" applyBorder="1" applyAlignment="1" applyProtection="1">
      <alignment horizontal="left" vertical="top" wrapText="1" shrinkToFit="1"/>
      <protection locked="0"/>
    </xf>
    <xf numFmtId="0" fontId="65" fillId="0" borderId="3" xfId="0" applyFont="1" applyFill="1" applyBorder="1" applyAlignment="1" applyProtection="1">
      <alignment horizontal="left" vertical="top" wrapText="1" shrinkToFit="1"/>
      <protection locked="0"/>
    </xf>
    <xf numFmtId="0" fontId="65" fillId="0" borderId="2" xfId="0" applyFont="1" applyFill="1" applyBorder="1" applyAlignment="1" applyProtection="1">
      <alignment horizontal="left" vertical="top" wrapText="1" shrinkToFit="1"/>
      <protection locked="0"/>
    </xf>
    <xf numFmtId="0" fontId="18" fillId="0" borderId="5" xfId="0" applyFont="1" applyFill="1" applyBorder="1" applyAlignment="1" applyProtection="1">
      <alignment horizontal="left" vertical="top" wrapText="1" shrinkToFit="1"/>
      <protection locked="0"/>
    </xf>
    <xf numFmtId="0" fontId="18" fillId="0" borderId="6" xfId="0" applyFont="1" applyFill="1" applyBorder="1" applyAlignment="1" applyProtection="1">
      <alignment horizontal="left" vertical="top" wrapText="1" shrinkToFit="1"/>
      <protection locked="0"/>
    </xf>
    <xf numFmtId="0" fontId="18" fillId="0" borderId="7" xfId="0" applyFont="1" applyFill="1" applyBorder="1" applyAlignment="1" applyProtection="1">
      <alignment horizontal="left" vertical="top" wrapText="1" shrinkToFit="1"/>
      <protection locked="0"/>
    </xf>
    <xf numFmtId="0" fontId="18" fillId="0" borderId="9" xfId="0" applyFont="1" applyFill="1" applyBorder="1" applyAlignment="1" applyProtection="1">
      <alignment horizontal="left" vertical="top" wrapText="1" shrinkToFit="1"/>
      <protection locked="0"/>
    </xf>
    <xf numFmtId="0" fontId="18" fillId="0" borderId="0" xfId="0" applyFont="1" applyFill="1" applyBorder="1" applyAlignment="1" applyProtection="1">
      <alignment horizontal="left" vertical="top" wrapText="1" shrinkToFit="1"/>
      <protection locked="0"/>
    </xf>
    <xf numFmtId="0" fontId="18" fillId="0" borderId="4" xfId="0" applyFont="1" applyFill="1" applyBorder="1" applyAlignment="1" applyProtection="1">
      <alignment horizontal="left" vertical="top" wrapText="1" shrinkToFit="1"/>
      <protection locked="0"/>
    </xf>
    <xf numFmtId="0" fontId="18" fillId="0" borderId="8" xfId="0" applyFont="1" applyFill="1" applyBorder="1" applyAlignment="1" applyProtection="1">
      <alignment horizontal="left" vertical="top" wrapText="1" shrinkToFit="1"/>
      <protection locked="0"/>
    </xf>
    <xf numFmtId="0" fontId="18" fillId="0" borderId="3" xfId="0" applyFont="1" applyFill="1" applyBorder="1" applyAlignment="1" applyProtection="1">
      <alignment horizontal="left" vertical="top" wrapText="1" shrinkToFit="1"/>
      <protection locked="0"/>
    </xf>
    <xf numFmtId="0" fontId="18" fillId="0" borderId="2" xfId="0" applyFont="1" applyFill="1" applyBorder="1" applyAlignment="1" applyProtection="1">
      <alignment horizontal="left" vertical="top" wrapText="1" shrinkToFit="1"/>
      <protection locked="0"/>
    </xf>
    <xf numFmtId="0" fontId="18" fillId="0" borderId="5" xfId="0" applyFont="1" applyFill="1" applyBorder="1" applyAlignment="1" applyProtection="1">
      <alignment horizontal="left" vertical="top" wrapText="1"/>
      <protection locked="0"/>
    </xf>
    <xf numFmtId="0" fontId="18" fillId="0" borderId="6" xfId="0" applyFont="1" applyFill="1" applyBorder="1" applyAlignment="1" applyProtection="1">
      <alignment horizontal="left" vertical="top" wrapText="1"/>
      <protection locked="0"/>
    </xf>
    <xf numFmtId="0" fontId="18" fillId="0" borderId="7" xfId="0" applyFont="1" applyFill="1" applyBorder="1" applyAlignment="1" applyProtection="1">
      <alignment horizontal="left" vertical="top" wrapText="1"/>
      <protection locked="0"/>
    </xf>
    <xf numFmtId="0" fontId="18" fillId="0" borderId="9" xfId="0" applyFont="1" applyFill="1" applyBorder="1" applyAlignment="1" applyProtection="1">
      <alignment horizontal="left" vertical="top" wrapText="1"/>
      <protection locked="0"/>
    </xf>
    <xf numFmtId="0" fontId="18" fillId="0" borderId="0" xfId="0" applyFont="1" applyFill="1" applyBorder="1" applyAlignment="1" applyProtection="1">
      <alignment horizontal="left" vertical="top" wrapText="1"/>
      <protection locked="0"/>
    </xf>
    <xf numFmtId="0" fontId="18" fillId="0" borderId="4" xfId="0" applyFont="1" applyFill="1" applyBorder="1" applyAlignment="1" applyProtection="1">
      <alignment horizontal="left" vertical="top" wrapText="1"/>
      <protection locked="0"/>
    </xf>
    <xf numFmtId="0" fontId="18" fillId="0" borderId="8" xfId="0" applyFont="1" applyFill="1" applyBorder="1" applyAlignment="1" applyProtection="1">
      <alignment horizontal="left" vertical="top" wrapText="1"/>
      <protection locked="0"/>
    </xf>
    <xf numFmtId="0" fontId="18" fillId="0" borderId="3"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65" fillId="0" borderId="5" xfId="0" applyFont="1" applyBorder="1" applyAlignment="1" applyProtection="1">
      <alignment horizontal="left" vertical="top" wrapText="1"/>
      <protection locked="0"/>
    </xf>
    <xf numFmtId="0" fontId="65" fillId="0" borderId="6" xfId="0" applyFont="1" applyBorder="1" applyAlignment="1" applyProtection="1">
      <alignment horizontal="left" vertical="top" wrapText="1"/>
      <protection locked="0"/>
    </xf>
    <xf numFmtId="0" fontId="65" fillId="0" borderId="7" xfId="0" applyFont="1" applyBorder="1" applyAlignment="1" applyProtection="1">
      <alignment horizontal="left" vertical="top" wrapText="1"/>
      <protection locked="0"/>
    </xf>
    <xf numFmtId="0" fontId="65" fillId="0" borderId="9" xfId="0" applyFont="1" applyBorder="1" applyAlignment="1" applyProtection="1">
      <alignment horizontal="left" vertical="top" wrapText="1"/>
      <protection locked="0"/>
    </xf>
    <xf numFmtId="0" fontId="65" fillId="0" borderId="0" xfId="0" applyFont="1" applyBorder="1" applyAlignment="1" applyProtection="1">
      <alignment horizontal="left" vertical="top" wrapText="1"/>
      <protection locked="0"/>
    </xf>
    <xf numFmtId="0" fontId="65" fillId="0" borderId="4" xfId="0" applyFont="1" applyBorder="1" applyAlignment="1" applyProtection="1">
      <alignment horizontal="left" vertical="top" wrapText="1"/>
      <protection locked="0"/>
    </xf>
    <xf numFmtId="0" fontId="65" fillId="0" borderId="8" xfId="0" applyFont="1" applyBorder="1" applyAlignment="1" applyProtection="1">
      <alignment horizontal="left" vertical="top" wrapText="1"/>
      <protection locked="0"/>
    </xf>
    <xf numFmtId="0" fontId="65" fillId="0" borderId="3" xfId="0" applyFont="1" applyBorder="1" applyAlignment="1" applyProtection="1">
      <alignment horizontal="left" vertical="top" wrapText="1"/>
      <protection locked="0"/>
    </xf>
    <xf numFmtId="0" fontId="65" fillId="0" borderId="2" xfId="0" applyFont="1" applyBorder="1" applyAlignment="1" applyProtection="1">
      <alignment horizontal="left" vertical="top" wrapText="1"/>
      <protection locked="0"/>
    </xf>
    <xf numFmtId="0" fontId="7" fillId="0" borderId="10" xfId="0" applyFont="1" applyFill="1" applyBorder="1" applyAlignment="1">
      <alignment horizontal="left" vertical="center"/>
    </xf>
    <xf numFmtId="0" fontId="10" fillId="0" borderId="0" xfId="0" applyFont="1" applyFill="1" applyAlignment="1">
      <alignment horizontal="center" vertical="center"/>
    </xf>
    <xf numFmtId="0" fontId="65" fillId="0" borderId="5" xfId="0" applyFont="1" applyFill="1" applyBorder="1" applyAlignment="1" applyProtection="1">
      <alignment horizontal="left" vertical="top" wrapText="1"/>
      <protection locked="0"/>
    </xf>
    <xf numFmtId="0" fontId="65" fillId="0" borderId="6" xfId="0" applyFont="1" applyFill="1" applyBorder="1" applyAlignment="1" applyProtection="1">
      <alignment horizontal="left" vertical="top" wrapText="1"/>
      <protection locked="0"/>
    </xf>
    <xf numFmtId="0" fontId="65" fillId="0" borderId="7" xfId="0" applyFont="1" applyFill="1" applyBorder="1" applyAlignment="1" applyProtection="1">
      <alignment horizontal="left" vertical="top" wrapText="1"/>
      <protection locked="0"/>
    </xf>
    <xf numFmtId="0" fontId="65" fillId="0" borderId="9" xfId="0" applyFont="1" applyFill="1" applyBorder="1" applyAlignment="1" applyProtection="1">
      <alignment horizontal="left" vertical="top" wrapText="1"/>
      <protection locked="0"/>
    </xf>
    <xf numFmtId="0" fontId="65" fillId="0" borderId="0" xfId="0" applyFont="1" applyFill="1" applyBorder="1" applyAlignment="1" applyProtection="1">
      <alignment horizontal="left" vertical="top" wrapText="1"/>
      <protection locked="0"/>
    </xf>
    <xf numFmtId="0" fontId="65" fillId="0" borderId="4" xfId="0" applyFont="1" applyFill="1" applyBorder="1" applyAlignment="1" applyProtection="1">
      <alignment horizontal="left" vertical="top" wrapText="1"/>
      <protection locked="0"/>
    </xf>
    <xf numFmtId="0" fontId="65" fillId="0" borderId="8" xfId="0" applyFont="1" applyFill="1" applyBorder="1" applyAlignment="1" applyProtection="1">
      <alignment horizontal="left" vertical="top" wrapText="1"/>
      <protection locked="0"/>
    </xf>
    <xf numFmtId="0" fontId="65" fillId="0" borderId="3" xfId="0" applyFont="1" applyFill="1" applyBorder="1" applyAlignment="1" applyProtection="1">
      <alignment horizontal="left" vertical="top" wrapText="1"/>
      <protection locked="0"/>
    </xf>
    <xf numFmtId="0" fontId="65" fillId="0" borderId="2" xfId="0" applyFont="1" applyFill="1" applyBorder="1" applyAlignment="1" applyProtection="1">
      <alignment horizontal="left" vertical="top" wrapText="1"/>
      <protection locked="0"/>
    </xf>
    <xf numFmtId="0" fontId="7" fillId="0" borderId="5" xfId="0" applyFont="1" applyFill="1" applyBorder="1" applyAlignment="1" applyProtection="1">
      <alignment horizontal="left" vertical="top" wrapText="1"/>
      <protection locked="0"/>
    </xf>
    <xf numFmtId="0" fontId="7" fillId="0" borderId="6" xfId="0" applyFont="1" applyFill="1" applyBorder="1" applyAlignment="1" applyProtection="1">
      <alignment horizontal="left" vertical="top" wrapText="1"/>
      <protection locked="0"/>
    </xf>
    <xf numFmtId="0" fontId="7" fillId="0" borderId="7" xfId="0" applyFont="1" applyFill="1" applyBorder="1" applyAlignment="1" applyProtection="1">
      <alignment horizontal="left" vertical="top" wrapText="1"/>
      <protection locked="0"/>
    </xf>
    <xf numFmtId="0" fontId="7" fillId="0" borderId="9"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4"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3" xfId="0" applyFont="1" applyFill="1" applyBorder="1" applyAlignment="1" applyProtection="1">
      <alignment horizontal="left" vertical="top" wrapText="1"/>
      <protection locked="0"/>
    </xf>
    <xf numFmtId="0" fontId="7" fillId="0" borderId="2" xfId="0" applyFont="1" applyFill="1" applyBorder="1" applyAlignment="1" applyProtection="1">
      <alignment horizontal="left" vertical="top" wrapText="1"/>
      <protection locked="0"/>
    </xf>
    <xf numFmtId="0" fontId="70" fillId="0" borderId="46" xfId="0" applyFont="1" applyFill="1" applyBorder="1" applyAlignment="1" applyProtection="1">
      <alignment horizontal="left" vertical="center" wrapText="1"/>
    </xf>
    <xf numFmtId="0" fontId="70" fillId="0" borderId="18" xfId="0" applyFont="1" applyFill="1" applyBorder="1" applyAlignment="1" applyProtection="1">
      <alignment horizontal="left" vertical="center" wrapText="1"/>
    </xf>
    <xf numFmtId="0" fontId="70" fillId="0" borderId="20" xfId="0" applyFont="1" applyFill="1" applyBorder="1" applyAlignment="1" applyProtection="1">
      <alignment horizontal="left" vertical="center" wrapText="1"/>
    </xf>
    <xf numFmtId="0" fontId="70" fillId="0" borderId="44" xfId="0" applyFont="1" applyFill="1" applyBorder="1" applyAlignment="1" applyProtection="1">
      <alignment horizontal="left" vertical="center" wrapText="1"/>
    </xf>
    <xf numFmtId="0" fontId="70" fillId="0" borderId="0" xfId="0" applyFont="1" applyFill="1" applyBorder="1" applyAlignment="1" applyProtection="1">
      <alignment horizontal="left" vertical="center" wrapText="1"/>
    </xf>
    <xf numFmtId="0" fontId="70" fillId="0" borderId="21" xfId="0" applyFont="1" applyFill="1" applyBorder="1" applyAlignment="1" applyProtection="1">
      <alignment horizontal="left" vertical="center" wrapText="1"/>
    </xf>
    <xf numFmtId="0" fontId="70" fillId="0" borderId="45" xfId="0" applyFont="1" applyFill="1" applyBorder="1" applyAlignment="1" applyProtection="1">
      <alignment horizontal="left" vertical="center" wrapText="1"/>
    </xf>
    <xf numFmtId="0" fontId="70" fillId="0" borderId="10" xfId="0" applyFont="1" applyFill="1" applyBorder="1" applyAlignment="1" applyProtection="1">
      <alignment horizontal="left" vertical="center" wrapText="1"/>
    </xf>
    <xf numFmtId="0" fontId="70" fillId="0" borderId="22" xfId="0" applyFont="1" applyFill="1" applyBorder="1" applyAlignment="1" applyProtection="1">
      <alignment horizontal="left" vertical="center" wrapText="1"/>
    </xf>
    <xf numFmtId="49" fontId="18" fillId="0" borderId="17" xfId="0" applyNumberFormat="1" applyFont="1" applyFill="1" applyBorder="1" applyAlignment="1" applyProtection="1">
      <alignment horizontal="left" vertical="center" shrinkToFit="1"/>
      <protection locked="0"/>
    </xf>
    <xf numFmtId="0" fontId="70" fillId="0" borderId="16" xfId="0" applyFont="1" applyBorder="1" applyAlignment="1" applyProtection="1">
      <alignment horizontal="left" vertical="top" wrapText="1"/>
    </xf>
    <xf numFmtId="0" fontId="70" fillId="0" borderId="0" xfId="0" applyFont="1" applyBorder="1" applyAlignment="1" applyProtection="1">
      <alignment horizontal="left" vertical="top" wrapText="1"/>
    </xf>
    <xf numFmtId="0" fontId="70" fillId="0" borderId="53" xfId="0" applyFont="1" applyBorder="1" applyAlignment="1" applyProtection="1">
      <alignment horizontal="left" vertical="top" wrapText="1"/>
    </xf>
    <xf numFmtId="0" fontId="70" fillId="0" borderId="14" xfId="0" applyFont="1" applyBorder="1" applyAlignment="1" applyProtection="1">
      <alignment horizontal="left" vertical="top" wrapText="1"/>
    </xf>
    <xf numFmtId="0" fontId="70" fillId="0" borderId="10" xfId="0" applyFont="1" applyBorder="1" applyAlignment="1" applyProtection="1">
      <alignment horizontal="left" vertical="top" wrapText="1"/>
    </xf>
    <xf numFmtId="0" fontId="70" fillId="0" borderId="54" xfId="0" applyFont="1" applyBorder="1" applyAlignment="1" applyProtection="1">
      <alignment horizontal="left" vertical="top" wrapText="1"/>
    </xf>
    <xf numFmtId="0" fontId="24" fillId="0" borderId="13" xfId="0" applyFont="1" applyBorder="1" applyAlignment="1" applyProtection="1">
      <alignment horizontal="left" vertical="center" wrapText="1"/>
    </xf>
    <xf numFmtId="0" fontId="24" fillId="0" borderId="18" xfId="0" applyFont="1" applyBorder="1" applyAlignment="1" applyProtection="1">
      <alignment horizontal="left" vertical="center" wrapText="1"/>
    </xf>
    <xf numFmtId="0" fontId="24" fillId="0" borderId="55" xfId="0" applyFont="1" applyBorder="1" applyAlignment="1" applyProtection="1">
      <alignment horizontal="left" vertical="center" wrapText="1"/>
    </xf>
    <xf numFmtId="0" fontId="24" fillId="0" borderId="16" xfId="0" applyFont="1" applyBorder="1" applyAlignment="1" applyProtection="1">
      <alignment horizontal="left" vertical="center" wrapText="1"/>
    </xf>
    <xf numFmtId="0" fontId="24" fillId="0" borderId="0" xfId="0" applyFont="1" applyBorder="1" applyAlignment="1" applyProtection="1">
      <alignment horizontal="left" vertical="center" wrapText="1"/>
    </xf>
    <xf numFmtId="0" fontId="24" fillId="0" borderId="53" xfId="0" applyFont="1" applyBorder="1" applyAlignment="1" applyProtection="1">
      <alignment horizontal="left" vertical="center" wrapText="1"/>
    </xf>
    <xf numFmtId="0" fontId="72" fillId="0" borderId="15" xfId="0" applyFont="1" applyBorder="1" applyAlignment="1" applyProtection="1">
      <alignment horizontal="center" vertical="center" wrapText="1"/>
    </xf>
    <xf numFmtId="0" fontId="72" fillId="0" borderId="12" xfId="0" applyFont="1" applyBorder="1" applyAlignment="1" applyProtection="1">
      <alignment horizontal="center" vertical="center" wrapText="1"/>
    </xf>
    <xf numFmtId="0" fontId="7" fillId="0" borderId="15" xfId="0" applyFont="1" applyFill="1" applyBorder="1" applyAlignment="1" applyProtection="1">
      <alignment horizontal="center" vertical="center" shrinkToFit="1"/>
      <protection locked="0"/>
    </xf>
    <xf numFmtId="0" fontId="7" fillId="0" borderId="29" xfId="0" applyFont="1" applyFill="1" applyBorder="1" applyAlignment="1" applyProtection="1">
      <alignment horizontal="center" vertical="center" shrinkToFit="1"/>
      <protection locked="0"/>
    </xf>
    <xf numFmtId="0" fontId="18" fillId="0" borderId="28" xfId="0" applyFont="1" applyFill="1" applyBorder="1" applyAlignment="1" applyProtection="1">
      <alignment horizontal="left" vertical="center" shrinkToFit="1"/>
      <protection locked="0"/>
    </xf>
    <xf numFmtId="0" fontId="18" fillId="0" borderId="12" xfId="0" applyFont="1" applyFill="1" applyBorder="1" applyAlignment="1" applyProtection="1">
      <alignment horizontal="left" vertical="center" shrinkToFit="1"/>
      <protection locked="0"/>
    </xf>
    <xf numFmtId="0" fontId="26" fillId="0" borderId="11"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12" xfId="0" applyFont="1" applyBorder="1" applyAlignment="1" applyProtection="1">
      <alignment horizontal="left" vertical="center" wrapText="1"/>
    </xf>
    <xf numFmtId="0" fontId="24" fillId="0" borderId="11" xfId="0" applyFont="1" applyBorder="1" applyAlignment="1" applyProtection="1">
      <alignment horizontal="left" vertical="center" wrapText="1"/>
    </xf>
    <xf numFmtId="0" fontId="24" fillId="0" borderId="15" xfId="0" applyFont="1" applyBorder="1" applyAlignment="1" applyProtection="1">
      <alignment horizontal="left" vertical="center" wrapText="1"/>
    </xf>
    <xf numFmtId="0" fontId="24" fillId="0" borderId="12" xfId="0" applyFont="1" applyBorder="1" applyAlignment="1" applyProtection="1">
      <alignment horizontal="left" vertical="center" wrapText="1"/>
    </xf>
    <xf numFmtId="49" fontId="18" fillId="0" borderId="35" xfId="0" applyNumberFormat="1" applyFont="1" applyFill="1" applyBorder="1" applyAlignment="1" applyProtection="1">
      <alignment horizontal="left" vertical="center" shrinkToFit="1"/>
      <protection locked="0"/>
    </xf>
    <xf numFmtId="49" fontId="18" fillId="0" borderId="36" xfId="0" applyNumberFormat="1" applyFont="1" applyFill="1" applyBorder="1" applyAlignment="1" applyProtection="1">
      <alignment horizontal="left" vertical="center" shrinkToFit="1"/>
      <protection locked="0"/>
    </xf>
    <xf numFmtId="49" fontId="18" fillId="0" borderId="28" xfId="0" applyNumberFormat="1" applyFont="1" applyFill="1" applyBorder="1" applyAlignment="1" applyProtection="1">
      <alignment horizontal="left" vertical="center" shrinkToFit="1"/>
      <protection locked="0"/>
    </xf>
    <xf numFmtId="49" fontId="18" fillId="0" borderId="15" xfId="0" applyNumberFormat="1" applyFont="1" applyFill="1" applyBorder="1" applyAlignment="1" applyProtection="1">
      <alignment horizontal="left" vertical="center" shrinkToFit="1"/>
      <protection locked="0"/>
    </xf>
    <xf numFmtId="49" fontId="18" fillId="0" borderId="12" xfId="0" applyNumberFormat="1" applyFont="1" applyFill="1" applyBorder="1" applyAlignment="1" applyProtection="1">
      <alignment horizontal="left" vertical="center" shrinkToFit="1"/>
      <protection locked="0"/>
    </xf>
    <xf numFmtId="49" fontId="18" fillId="0" borderId="13" xfId="0" applyNumberFormat="1" applyFont="1" applyFill="1" applyBorder="1" applyAlignment="1" applyProtection="1">
      <alignment horizontal="left" vertical="center" wrapText="1"/>
      <protection locked="0"/>
    </xf>
    <xf numFmtId="49" fontId="18" fillId="0" borderId="18" xfId="0" applyNumberFormat="1" applyFont="1" applyFill="1" applyBorder="1" applyAlignment="1" applyProtection="1">
      <alignment horizontal="left" vertical="center" wrapText="1"/>
      <protection locked="0"/>
    </xf>
    <xf numFmtId="49" fontId="18" fillId="0" borderId="20" xfId="0" applyNumberFormat="1" applyFont="1" applyFill="1" applyBorder="1" applyAlignment="1" applyProtection="1">
      <alignment horizontal="left" vertical="center" wrapText="1"/>
      <protection locked="0"/>
    </xf>
    <xf numFmtId="49" fontId="18" fillId="0" borderId="16" xfId="0" applyNumberFormat="1" applyFont="1" applyFill="1" applyBorder="1" applyAlignment="1" applyProtection="1">
      <alignment horizontal="left" vertical="center" wrapText="1"/>
      <protection locked="0"/>
    </xf>
    <xf numFmtId="49" fontId="18" fillId="0" borderId="0" xfId="0" applyNumberFormat="1" applyFont="1" applyFill="1" applyBorder="1" applyAlignment="1" applyProtection="1">
      <alignment horizontal="left" vertical="center" wrapText="1"/>
      <protection locked="0"/>
    </xf>
    <xf numFmtId="49" fontId="18" fillId="0" borderId="21" xfId="0" applyNumberFormat="1" applyFont="1" applyFill="1" applyBorder="1" applyAlignment="1" applyProtection="1">
      <alignment horizontal="left" vertical="center" wrapText="1"/>
      <protection locked="0"/>
    </xf>
    <xf numFmtId="49" fontId="18" fillId="0" borderId="14" xfId="0" applyNumberFormat="1" applyFont="1" applyFill="1" applyBorder="1" applyAlignment="1" applyProtection="1">
      <alignment horizontal="left" vertical="center" wrapText="1"/>
      <protection locked="0"/>
    </xf>
    <xf numFmtId="49" fontId="18" fillId="0" borderId="10" xfId="0" applyNumberFormat="1" applyFont="1" applyFill="1" applyBorder="1" applyAlignment="1" applyProtection="1">
      <alignment horizontal="left" vertical="center" wrapText="1"/>
      <protection locked="0"/>
    </xf>
    <xf numFmtId="49" fontId="18" fillId="0" borderId="22" xfId="0" applyNumberFormat="1" applyFont="1" applyFill="1" applyBorder="1" applyAlignment="1" applyProtection="1">
      <alignment horizontal="left" vertical="center" wrapText="1"/>
      <protection locked="0"/>
    </xf>
    <xf numFmtId="0" fontId="17" fillId="0" borderId="65" xfId="0" applyFont="1" applyFill="1" applyBorder="1" applyAlignment="1" applyProtection="1">
      <alignment horizontal="center" vertical="center" wrapText="1"/>
    </xf>
    <xf numFmtId="0" fontId="17" fillId="0" borderId="64" xfId="0" applyFont="1" applyFill="1" applyBorder="1" applyAlignment="1" applyProtection="1">
      <alignment horizontal="center" vertical="center" wrapText="1"/>
    </xf>
    <xf numFmtId="0" fontId="26" fillId="0" borderId="46" xfId="0" applyFont="1" applyFill="1" applyBorder="1" applyAlignment="1" applyProtection="1">
      <alignment horizontal="center" vertical="center" wrapText="1"/>
    </xf>
    <xf numFmtId="0" fontId="26" fillId="0" borderId="67" xfId="0" applyFont="1" applyFill="1" applyBorder="1" applyAlignment="1" applyProtection="1">
      <alignment horizontal="center" vertical="center" wrapText="1"/>
    </xf>
    <xf numFmtId="0" fontId="26" fillId="0" borderId="65" xfId="0" applyFont="1" applyFill="1" applyBorder="1" applyAlignment="1" applyProtection="1">
      <alignment horizontal="center" vertical="center" wrapText="1"/>
    </xf>
    <xf numFmtId="0" fontId="26" fillId="0" borderId="66" xfId="0" applyFont="1" applyFill="1" applyBorder="1" applyAlignment="1" applyProtection="1">
      <alignment horizontal="center" vertical="center" wrapText="1"/>
    </xf>
    <xf numFmtId="0" fontId="24" fillId="0" borderId="20" xfId="0" applyFont="1" applyBorder="1" applyAlignment="1" applyProtection="1">
      <alignment horizontal="left" vertical="center" wrapText="1"/>
    </xf>
    <xf numFmtId="0" fontId="24" fillId="0" borderId="21" xfId="0" applyFont="1" applyBorder="1" applyAlignment="1" applyProtection="1">
      <alignment horizontal="left" vertical="center" wrapText="1"/>
    </xf>
    <xf numFmtId="0" fontId="24" fillId="0" borderId="14" xfId="0" applyFont="1" applyBorder="1" applyAlignment="1" applyProtection="1">
      <alignment horizontal="left" vertical="center" wrapText="1"/>
    </xf>
    <xf numFmtId="0" fontId="24" fillId="0" borderId="10" xfId="0" applyFont="1" applyBorder="1" applyAlignment="1" applyProtection="1">
      <alignment horizontal="left" vertical="center" wrapText="1"/>
    </xf>
    <xf numFmtId="0" fontId="24" fillId="0" borderId="22" xfId="0" applyFont="1" applyBorder="1" applyAlignment="1" applyProtection="1">
      <alignment horizontal="left" vertical="center" wrapText="1"/>
    </xf>
    <xf numFmtId="0" fontId="18" fillId="0" borderId="30" xfId="0" applyFont="1" applyFill="1" applyBorder="1" applyAlignment="1" applyProtection="1">
      <alignment horizontal="center" vertical="center" shrinkToFit="1"/>
      <protection locked="0"/>
    </xf>
    <xf numFmtId="0" fontId="18" fillId="0" borderId="31" xfId="0" applyFont="1" applyFill="1" applyBorder="1" applyAlignment="1" applyProtection="1">
      <alignment horizontal="center" vertical="center" shrinkToFit="1"/>
      <protection locked="0"/>
    </xf>
    <xf numFmtId="0" fontId="26" fillId="0" borderId="69" xfId="0" applyFont="1" applyFill="1" applyBorder="1" applyAlignment="1" applyProtection="1">
      <alignment horizontal="center" vertical="center" wrapText="1"/>
    </xf>
    <xf numFmtId="0" fontId="26" fillId="0" borderId="70" xfId="0" applyFont="1" applyFill="1" applyBorder="1" applyAlignment="1" applyProtection="1">
      <alignment horizontal="center" vertical="center" wrapText="1"/>
    </xf>
    <xf numFmtId="0" fontId="7" fillId="0" borderId="37" xfId="0" applyFont="1" applyFill="1" applyBorder="1" applyAlignment="1" applyProtection="1">
      <alignment horizontal="right" vertical="center" readingOrder="1"/>
    </xf>
    <xf numFmtId="0" fontId="7" fillId="0" borderId="19" xfId="0" applyFont="1" applyFill="1" applyBorder="1" applyAlignment="1" applyProtection="1">
      <alignment horizontal="right" vertical="center" readingOrder="1"/>
    </xf>
    <xf numFmtId="0" fontId="7" fillId="0" borderId="23" xfId="0" applyFont="1" applyFill="1" applyBorder="1" applyAlignment="1" applyProtection="1">
      <alignment horizontal="right" vertical="center" readingOrder="1"/>
    </xf>
    <xf numFmtId="0" fontId="7" fillId="0" borderId="24" xfId="0" applyFont="1" applyFill="1" applyBorder="1" applyAlignment="1" applyProtection="1">
      <alignment horizontal="right" vertical="center" readingOrder="1"/>
    </xf>
    <xf numFmtId="0" fontId="7" fillId="0" borderId="30" xfId="0" applyFont="1" applyFill="1" applyBorder="1" applyAlignment="1" applyProtection="1">
      <alignment horizontal="right" vertical="center" readingOrder="1"/>
    </xf>
    <xf numFmtId="0" fontId="7" fillId="0" borderId="31" xfId="0" applyFont="1" applyFill="1" applyBorder="1" applyAlignment="1" applyProtection="1">
      <alignment horizontal="right" vertical="center" readingOrder="1"/>
    </xf>
    <xf numFmtId="38" fontId="18" fillId="0" borderId="35" xfId="1" applyFont="1" applyFill="1" applyBorder="1" applyAlignment="1" applyProtection="1">
      <alignment horizontal="left" vertical="center" shrinkToFit="1"/>
      <protection locked="0"/>
    </xf>
    <xf numFmtId="38" fontId="18" fillId="0" borderId="36" xfId="1" applyFont="1" applyFill="1" applyBorder="1" applyAlignment="1" applyProtection="1">
      <alignment horizontal="left" vertical="center" shrinkToFit="1"/>
      <protection locked="0"/>
    </xf>
    <xf numFmtId="38" fontId="18" fillId="0" borderId="39" xfId="1" applyFont="1" applyFill="1" applyBorder="1" applyAlignment="1" applyProtection="1">
      <alignment horizontal="left" vertical="center" shrinkToFit="1"/>
      <protection locked="0"/>
    </xf>
    <xf numFmtId="38" fontId="18" fillId="0" borderId="42" xfId="1" applyFont="1" applyFill="1" applyBorder="1" applyAlignment="1" applyProtection="1">
      <alignment horizontal="left" vertical="center" shrinkToFit="1"/>
      <protection locked="0"/>
    </xf>
    <xf numFmtId="0" fontId="23" fillId="0" borderId="9"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xf>
    <xf numFmtId="0" fontId="33" fillId="0" borderId="18" xfId="0" applyFont="1" applyFill="1" applyBorder="1" applyAlignment="1" applyProtection="1">
      <alignment horizontal="center" vertical="center" wrapText="1"/>
    </xf>
    <xf numFmtId="0" fontId="33" fillId="0" borderId="20" xfId="0" applyFont="1" applyFill="1" applyBorder="1" applyAlignment="1" applyProtection="1">
      <alignment horizontal="center" vertical="center" wrapText="1"/>
    </xf>
    <xf numFmtId="49" fontId="18" fillId="0" borderId="18" xfId="0" applyNumberFormat="1" applyFont="1" applyFill="1" applyBorder="1" applyAlignment="1" applyProtection="1">
      <alignment horizontal="left" vertical="center" shrinkToFit="1"/>
      <protection locked="0"/>
    </xf>
    <xf numFmtId="178" fontId="63" fillId="0" borderId="13" xfId="0" applyNumberFormat="1" applyFont="1" applyFill="1" applyBorder="1" applyAlignment="1" applyProtection="1">
      <alignment horizontal="center" vertical="center" shrinkToFit="1"/>
    </xf>
    <xf numFmtId="178" fontId="63" fillId="0" borderId="18" xfId="0" applyNumberFormat="1" applyFont="1" applyFill="1" applyBorder="1" applyAlignment="1" applyProtection="1">
      <alignment horizontal="center" vertical="center" shrinkToFit="1"/>
    </xf>
    <xf numFmtId="49" fontId="18" fillId="0" borderId="11" xfId="0" applyNumberFormat="1" applyFont="1" applyFill="1" applyBorder="1" applyAlignment="1" applyProtection="1">
      <alignment horizontal="left" vertical="center" shrinkToFit="1"/>
      <protection locked="0"/>
    </xf>
    <xf numFmtId="0" fontId="7" fillId="0" borderId="10" xfId="0" applyFont="1" applyFill="1" applyBorder="1" applyAlignment="1" applyProtection="1">
      <alignment horizontal="left" vertical="center"/>
    </xf>
    <xf numFmtId="0" fontId="7" fillId="0" borderId="15" xfId="0" applyFont="1" applyFill="1" applyBorder="1" applyAlignment="1" applyProtection="1">
      <alignment horizontal="left" vertical="center"/>
    </xf>
    <xf numFmtId="0" fontId="18" fillId="0" borderId="15" xfId="0" applyFont="1" applyFill="1" applyBorder="1" applyAlignment="1" applyProtection="1">
      <alignment horizontal="left" vertical="center"/>
      <protection locked="0"/>
    </xf>
    <xf numFmtId="0" fontId="18" fillId="0" borderId="31" xfId="0" applyFont="1" applyFill="1" applyBorder="1" applyAlignment="1" applyProtection="1">
      <alignment horizontal="left" vertical="center" shrinkToFit="1"/>
      <protection locked="0"/>
    </xf>
    <xf numFmtId="0" fontId="18" fillId="0" borderId="19" xfId="0" applyFont="1" applyFill="1" applyBorder="1" applyAlignment="1" applyProtection="1">
      <alignment horizontal="left" vertical="center" shrinkToFit="1"/>
      <protection locked="0"/>
    </xf>
    <xf numFmtId="38" fontId="18" fillId="0" borderId="11" xfId="1" applyFont="1" applyFill="1" applyBorder="1" applyAlignment="1" applyProtection="1">
      <alignment horizontal="center" vertical="center" shrinkToFit="1"/>
      <protection locked="0"/>
    </xf>
    <xf numFmtId="38" fontId="18" fillId="0" borderId="15" xfId="1" applyFont="1" applyFill="1" applyBorder="1" applyAlignment="1" applyProtection="1">
      <alignment horizontal="center" vertical="center" shrinkToFit="1"/>
      <protection locked="0"/>
    </xf>
    <xf numFmtId="49" fontId="18" fillId="0" borderId="29" xfId="0" applyNumberFormat="1" applyFont="1" applyFill="1" applyBorder="1" applyAlignment="1" applyProtection="1">
      <alignment horizontal="left" vertical="center" shrinkToFit="1"/>
      <protection locked="0"/>
    </xf>
    <xf numFmtId="0" fontId="80" fillId="0" borderId="13" xfId="2" applyFont="1" applyBorder="1" applyAlignment="1">
      <alignment horizontal="center" vertical="center"/>
    </xf>
    <xf numFmtId="0" fontId="80" fillId="0" borderId="18" xfId="2" applyFont="1" applyBorder="1" applyAlignment="1">
      <alignment horizontal="center" vertical="center"/>
    </xf>
    <xf numFmtId="0" fontId="80" fillId="0" borderId="20" xfId="2" applyFont="1" applyBorder="1" applyAlignment="1">
      <alignment horizontal="center" vertical="center"/>
    </xf>
    <xf numFmtId="0" fontId="80" fillId="0" borderId="16" xfId="2" applyFont="1" applyBorder="1" applyAlignment="1">
      <alignment horizontal="center" vertical="center"/>
    </xf>
    <xf numFmtId="0" fontId="80" fillId="0" borderId="0" xfId="2" applyFont="1" applyBorder="1" applyAlignment="1">
      <alignment horizontal="center" vertical="center"/>
    </xf>
    <xf numFmtId="0" fontId="80" fillId="0" borderId="21" xfId="2" applyFont="1" applyBorder="1" applyAlignment="1">
      <alignment horizontal="center" vertical="center"/>
    </xf>
    <xf numFmtId="0" fontId="80" fillId="0" borderId="14" xfId="2" applyFont="1" applyBorder="1" applyAlignment="1">
      <alignment horizontal="center" vertical="center"/>
    </xf>
    <xf numFmtId="0" fontId="80" fillId="0" borderId="10" xfId="2" applyFont="1" applyBorder="1" applyAlignment="1">
      <alignment horizontal="center" vertical="center"/>
    </xf>
    <xf numFmtId="0" fontId="80" fillId="0" borderId="22" xfId="2" applyFont="1" applyBorder="1" applyAlignment="1">
      <alignment horizontal="center" vertical="center"/>
    </xf>
    <xf numFmtId="0" fontId="80" fillId="0" borderId="74" xfId="2" applyFont="1" applyBorder="1" applyAlignment="1">
      <alignment horizontal="center" vertical="center"/>
    </xf>
    <xf numFmtId="0" fontId="80" fillId="0" borderId="16" xfId="2" applyFont="1" applyBorder="1" applyAlignment="1">
      <alignment horizontal="center" vertical="center" wrapText="1"/>
    </xf>
    <xf numFmtId="0" fontId="80" fillId="0" borderId="0" xfId="2" applyFont="1" applyBorder="1" applyAlignment="1">
      <alignment horizontal="center" vertical="center" wrapText="1"/>
    </xf>
    <xf numFmtId="0" fontId="80" fillId="0" borderId="21" xfId="2" applyFont="1" applyBorder="1" applyAlignment="1">
      <alignment horizontal="center" vertical="center" wrapText="1"/>
    </xf>
    <xf numFmtId="0" fontId="80" fillId="0" borderId="14" xfId="2" applyFont="1" applyBorder="1" applyAlignment="1">
      <alignment horizontal="center" vertical="center" wrapText="1"/>
    </xf>
    <xf numFmtId="0" fontId="80" fillId="0" borderId="10" xfId="2" applyFont="1" applyBorder="1" applyAlignment="1">
      <alignment horizontal="center" vertical="center" wrapText="1"/>
    </xf>
    <xf numFmtId="0" fontId="80" fillId="0" borderId="22" xfId="2" applyFont="1" applyBorder="1" applyAlignment="1">
      <alignment horizontal="center" vertical="center" wrapText="1"/>
    </xf>
    <xf numFmtId="0" fontId="80" fillId="0" borderId="34" xfId="2" applyFont="1" applyBorder="1" applyAlignment="1">
      <alignment horizontal="center" vertical="center"/>
    </xf>
    <xf numFmtId="0" fontId="86" fillId="0" borderId="34" xfId="2" applyFont="1" applyBorder="1" applyAlignment="1">
      <alignment horizontal="center" vertical="center"/>
    </xf>
    <xf numFmtId="0" fontId="87" fillId="0" borderId="34" xfId="2" applyFont="1" applyBorder="1" applyAlignment="1">
      <alignment horizontal="center" vertical="center" wrapText="1"/>
    </xf>
    <xf numFmtId="0" fontId="80" fillId="0" borderId="11" xfId="2" applyFont="1" applyBorder="1" applyAlignment="1">
      <alignment horizontal="left" vertical="center" wrapText="1"/>
    </xf>
    <xf numFmtId="0" fontId="80" fillId="0" borderId="15" xfId="2" applyFont="1" applyBorder="1" applyAlignment="1">
      <alignment horizontal="left" vertical="center" wrapText="1"/>
    </xf>
    <xf numFmtId="0" fontId="80" fillId="5" borderId="11" xfId="2" applyFont="1" applyFill="1" applyBorder="1" applyAlignment="1" applyProtection="1">
      <alignment horizontal="center" vertical="center"/>
      <protection locked="0"/>
    </xf>
    <xf numFmtId="0" fontId="80" fillId="5" borderId="15" xfId="2" applyFont="1" applyFill="1" applyBorder="1" applyAlignment="1" applyProtection="1">
      <alignment horizontal="center" vertical="center"/>
      <protection locked="0"/>
    </xf>
    <xf numFmtId="0" fontId="80" fillId="0" borderId="12" xfId="2" applyFont="1" applyBorder="1" applyAlignment="1">
      <alignment horizontal="center" vertical="center"/>
    </xf>
    <xf numFmtId="0" fontId="80" fillId="7" borderId="13" xfId="2" applyFont="1" applyFill="1" applyBorder="1" applyAlignment="1" applyProtection="1">
      <alignment horizontal="center" vertical="center"/>
      <protection locked="0"/>
    </xf>
    <xf numFmtId="0" fontId="80" fillId="7" borderId="18" xfId="2" applyFont="1" applyFill="1" applyBorder="1" applyAlignment="1" applyProtection="1">
      <alignment horizontal="center" vertical="center"/>
      <protection locked="0"/>
    </xf>
    <xf numFmtId="0" fontId="80" fillId="7" borderId="14" xfId="2" applyFont="1" applyFill="1" applyBorder="1" applyAlignment="1" applyProtection="1">
      <alignment horizontal="center" vertical="center"/>
      <protection locked="0"/>
    </xf>
    <xf numFmtId="0" fontId="80" fillId="7" borderId="10" xfId="2" applyFont="1" applyFill="1" applyBorder="1" applyAlignment="1" applyProtection="1">
      <alignment horizontal="center" vertical="center"/>
      <protection locked="0"/>
    </xf>
    <xf numFmtId="0" fontId="80" fillId="0" borderId="34" xfId="2" applyFont="1" applyBorder="1" applyAlignment="1">
      <alignment horizontal="center" vertical="center" wrapText="1"/>
    </xf>
    <xf numFmtId="0" fontId="83" fillId="0" borderId="75" xfId="2" applyFont="1" applyBorder="1" applyAlignment="1">
      <alignment vertical="center" wrapText="1"/>
    </xf>
    <xf numFmtId="0" fontId="80" fillId="0" borderId="75" xfId="2" applyFont="1" applyBorder="1" applyAlignment="1">
      <alignment vertical="center" wrapText="1"/>
    </xf>
    <xf numFmtId="0" fontId="86" fillId="0" borderId="34" xfId="2" applyFont="1" applyBorder="1" applyAlignment="1">
      <alignment horizontal="center" vertical="center" wrapText="1"/>
    </xf>
    <xf numFmtId="0" fontId="80" fillId="0" borderId="11" xfId="2" applyFont="1" applyBorder="1" applyAlignment="1">
      <alignment horizontal="center" vertical="center"/>
    </xf>
    <xf numFmtId="0" fontId="80" fillId="0" borderId="15" xfId="2" applyFont="1" applyBorder="1" applyAlignment="1">
      <alignment horizontal="center" vertical="center"/>
    </xf>
    <xf numFmtId="0" fontId="80" fillId="7" borderId="11" xfId="2" applyFont="1" applyFill="1" applyBorder="1" applyAlignment="1" applyProtection="1">
      <alignment horizontal="center" vertical="center"/>
      <protection locked="0"/>
    </xf>
    <xf numFmtId="0" fontId="80" fillId="7" borderId="15" xfId="2" applyFont="1" applyFill="1" applyBorder="1" applyAlignment="1" applyProtection="1">
      <alignment horizontal="center" vertical="center"/>
      <protection locked="0"/>
    </xf>
    <xf numFmtId="0" fontId="80" fillId="5" borderId="14" xfId="2" applyFont="1" applyFill="1" applyBorder="1" applyAlignment="1" applyProtection="1">
      <alignment horizontal="center" vertical="center"/>
      <protection locked="0"/>
    </xf>
    <xf numFmtId="0" fontId="80" fillId="5" borderId="10" xfId="2" applyFont="1" applyFill="1" applyBorder="1" applyAlignment="1" applyProtection="1">
      <alignment horizontal="center" vertical="center"/>
      <protection locked="0"/>
    </xf>
    <xf numFmtId="0" fontId="80" fillId="8" borderId="11" xfId="2" applyFont="1" applyFill="1" applyBorder="1" applyAlignment="1">
      <alignment horizontal="center" vertical="center"/>
    </xf>
    <xf numFmtId="0" fontId="80" fillId="8" borderId="15" xfId="2" applyFont="1" applyFill="1" applyBorder="1" applyAlignment="1">
      <alignment horizontal="center" vertical="center"/>
    </xf>
    <xf numFmtId="0" fontId="80" fillId="7" borderId="76" xfId="2" applyFont="1" applyFill="1" applyBorder="1" applyAlignment="1" applyProtection="1">
      <alignment horizontal="center" vertical="center"/>
    </xf>
    <xf numFmtId="0" fontId="80" fillId="7" borderId="77" xfId="2" applyFont="1" applyFill="1" applyBorder="1" applyAlignment="1" applyProtection="1">
      <alignment horizontal="center" vertical="center"/>
    </xf>
    <xf numFmtId="0" fontId="80" fillId="7" borderId="80" xfId="2" applyFont="1" applyFill="1" applyBorder="1" applyAlignment="1" applyProtection="1">
      <alignment horizontal="center" vertical="center"/>
    </xf>
    <xf numFmtId="0" fontId="80" fillId="7" borderId="81" xfId="2" applyFont="1" applyFill="1" applyBorder="1" applyAlignment="1" applyProtection="1">
      <alignment horizontal="center" vertical="center"/>
    </xf>
    <xf numFmtId="0" fontId="80" fillId="0" borderId="11" xfId="2" applyFont="1" applyBorder="1" applyAlignment="1" applyProtection="1">
      <alignment horizontal="left" vertical="center"/>
      <protection locked="0"/>
    </xf>
    <xf numFmtId="0" fontId="80" fillId="0" borderId="15" xfId="2" applyFont="1" applyBorder="1" applyAlignment="1" applyProtection="1">
      <alignment horizontal="left" vertical="center"/>
      <protection locked="0"/>
    </xf>
    <xf numFmtId="0" fontId="80" fillId="7" borderId="10" xfId="2" applyFont="1" applyFill="1" applyBorder="1" applyAlignment="1" applyProtection="1">
      <alignment horizontal="center" vertical="center"/>
    </xf>
    <xf numFmtId="0" fontId="80" fillId="7" borderId="78" xfId="2" applyFont="1" applyFill="1" applyBorder="1" applyAlignment="1" applyProtection="1">
      <alignment horizontal="center" vertical="center"/>
    </xf>
    <xf numFmtId="0" fontId="80" fillId="7" borderId="79" xfId="2" applyFont="1" applyFill="1" applyBorder="1" applyAlignment="1" applyProtection="1">
      <alignment horizontal="center" vertical="center"/>
    </xf>
    <xf numFmtId="0" fontId="80" fillId="7" borderId="13" xfId="2" applyFont="1" applyFill="1" applyBorder="1" applyAlignment="1" applyProtection="1">
      <alignment horizontal="center" vertical="center"/>
    </xf>
    <xf numFmtId="0" fontId="80" fillId="7" borderId="18" xfId="2" applyFont="1" applyFill="1" applyBorder="1" applyAlignment="1" applyProtection="1">
      <alignment horizontal="center" vertical="center"/>
    </xf>
    <xf numFmtId="0" fontId="86" fillId="0" borderId="11" xfId="2" applyFont="1" applyBorder="1" applyAlignment="1" applyProtection="1">
      <alignment horizontal="left" vertical="center"/>
      <protection locked="0"/>
    </xf>
    <xf numFmtId="0" fontId="86" fillId="0" borderId="15" xfId="2" applyFont="1" applyBorder="1" applyAlignment="1" applyProtection="1">
      <alignment horizontal="left" vertical="center"/>
      <protection locked="0"/>
    </xf>
    <xf numFmtId="0" fontId="80" fillId="0" borderId="11" xfId="2" applyFont="1" applyBorder="1" applyAlignment="1">
      <alignment horizontal="center" vertical="center" wrapText="1"/>
    </xf>
    <xf numFmtId="0" fontId="80" fillId="0" borderId="15" xfId="2" applyFont="1" applyBorder="1" applyAlignment="1">
      <alignment horizontal="center" vertical="center" wrapText="1"/>
    </xf>
    <xf numFmtId="0" fontId="80" fillId="0" borderId="12" xfId="2" applyFont="1" applyBorder="1" applyAlignment="1">
      <alignment horizontal="center" vertical="center" wrapText="1"/>
    </xf>
    <xf numFmtId="0" fontId="80" fillId="0" borderId="13" xfId="2" applyFont="1" applyBorder="1" applyAlignment="1">
      <alignment horizontal="center" vertical="center" wrapText="1"/>
    </xf>
    <xf numFmtId="0" fontId="80" fillId="0" borderId="18" xfId="2" applyFont="1" applyBorder="1" applyAlignment="1">
      <alignment horizontal="center" vertical="center" wrapText="1"/>
    </xf>
    <xf numFmtId="0" fontId="80" fillId="0" borderId="20" xfId="2" applyFont="1" applyBorder="1" applyAlignment="1">
      <alignment horizontal="center" vertical="center" wrapText="1"/>
    </xf>
    <xf numFmtId="0" fontId="80" fillId="9" borderId="11" xfId="2" applyFont="1" applyFill="1" applyBorder="1" applyAlignment="1">
      <alignment horizontal="center" vertical="center"/>
    </xf>
    <xf numFmtId="0" fontId="80" fillId="9" borderId="15" xfId="2" applyFont="1" applyFill="1" applyBorder="1" applyAlignment="1">
      <alignment horizontal="center" vertical="center"/>
    </xf>
    <xf numFmtId="0" fontId="80" fillId="6" borderId="20" xfId="2" applyFont="1" applyFill="1" applyBorder="1" applyAlignment="1">
      <alignment horizontal="center" vertical="center"/>
    </xf>
    <xf numFmtId="0" fontId="80" fillId="6" borderId="22" xfId="2" applyFont="1" applyFill="1" applyBorder="1" applyAlignment="1">
      <alignment horizontal="center" vertical="center"/>
    </xf>
    <xf numFmtId="0" fontId="80" fillId="0" borderId="11" xfId="2" applyFont="1" applyBorder="1" applyAlignment="1">
      <alignment horizontal="left" vertical="center"/>
    </xf>
    <xf numFmtId="0" fontId="80" fillId="0" borderId="15" xfId="2" applyFont="1" applyBorder="1" applyAlignment="1">
      <alignment horizontal="left" vertical="center"/>
    </xf>
    <xf numFmtId="0" fontId="93" fillId="0" borderId="11" xfId="2" applyFont="1" applyBorder="1" applyAlignment="1" applyProtection="1">
      <alignment horizontal="left" vertical="center"/>
      <protection locked="0"/>
    </xf>
    <xf numFmtId="0" fontId="91" fillId="0" borderId="75" xfId="2" applyFont="1" applyBorder="1" applyAlignment="1">
      <alignment vertical="center" wrapText="1"/>
    </xf>
  </cellXfs>
  <cellStyles count="3">
    <cellStyle name="桁区切り" xfId="1" builtinId="6"/>
    <cellStyle name="標準" xfId="0" builtinId="0"/>
    <cellStyle name="標準 2" xfId="2" xr:uid="{00000000-0005-0000-0000-000002000000}"/>
  </cellStyles>
  <dxfs count="213">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theme="0"/>
      </font>
      <fill>
        <patternFill>
          <bgColor rgb="FFC00000"/>
        </patternFill>
      </fill>
    </dxf>
    <dxf>
      <font>
        <color rgb="FFFFC00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ill>
        <patternFill>
          <bgColor theme="4" tint="0.79998168889431442"/>
        </patternFill>
      </fill>
    </dxf>
    <dxf>
      <fill>
        <patternFill>
          <bgColor theme="4" tint="0.79998168889431442"/>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theme="0"/>
      </font>
      <fill>
        <patternFill>
          <bgColor rgb="FFC00000"/>
        </patternFill>
      </fill>
    </dxf>
    <dxf>
      <font>
        <b/>
        <i val="0"/>
      </font>
      <fill>
        <patternFill>
          <bgColor theme="7" tint="0.79998168889431442"/>
        </patternFill>
      </fill>
    </dxf>
    <dxf>
      <font>
        <color rgb="FF0070C0"/>
      </font>
      <fill>
        <patternFill>
          <bgColor theme="7" tint="0.79998168889431442"/>
        </patternFill>
      </fill>
    </dxf>
    <dxf>
      <font>
        <color rgb="FF0070C0"/>
      </font>
      <fill>
        <patternFill>
          <bgColor theme="7" tint="0.79998168889431442"/>
        </patternFill>
      </fill>
    </dxf>
    <dxf>
      <font>
        <color rgb="FF0070C0"/>
      </font>
      <fill>
        <patternFill>
          <bgColor theme="7" tint="0.79998168889431442"/>
        </patternFill>
      </fill>
    </dxf>
    <dxf>
      <fill>
        <patternFill>
          <bgColor theme="4" tint="0.79998168889431442"/>
        </patternFill>
      </fill>
    </dxf>
    <dxf>
      <font>
        <b/>
        <i val="0"/>
        <strike val="0"/>
        <color rgb="FF0070C0"/>
      </font>
      <fill>
        <patternFill patternType="none">
          <bgColor auto="1"/>
        </patternFill>
      </fill>
    </dxf>
    <dxf>
      <font>
        <b/>
        <i val="0"/>
        <strike val="0"/>
        <color rgb="FF0070C0"/>
      </font>
      <fill>
        <patternFill patternType="none">
          <bgColor auto="1"/>
        </patternFill>
      </fill>
    </dxf>
    <dxf>
      <font>
        <b/>
        <i val="0"/>
        <strike val="0"/>
        <color rgb="FF0070C0"/>
      </font>
      <fill>
        <patternFill patternType="none">
          <bgColor auto="1"/>
        </patternFill>
      </fill>
    </dxf>
    <dxf>
      <font>
        <color theme="0"/>
      </font>
      <fill>
        <patternFill>
          <bgColor rgb="FFC00000"/>
        </patternFill>
      </fill>
    </dxf>
    <dxf>
      <font>
        <color theme="0"/>
      </font>
      <fill>
        <patternFill>
          <bgColor rgb="FFC00000"/>
        </patternFill>
      </fill>
    </dxf>
    <dxf>
      <font>
        <b/>
        <i val="0"/>
        <color rgb="FFFFC000"/>
      </font>
      <fill>
        <patternFill>
          <bgColor rgb="FFC00000"/>
        </patternFill>
      </fill>
    </dxf>
    <dxf>
      <font>
        <color theme="0"/>
      </font>
      <fill>
        <patternFill>
          <bgColor rgb="FFC00000"/>
        </patternFill>
      </fill>
    </dxf>
    <dxf>
      <font>
        <b/>
        <i val="0"/>
        <color rgb="FFFFC000"/>
      </font>
      <fill>
        <patternFill>
          <bgColor rgb="FFC00000"/>
        </patternFill>
      </fill>
    </dxf>
    <dxf>
      <font>
        <color theme="0"/>
      </font>
      <fill>
        <patternFill>
          <bgColor rgb="FFC00000"/>
        </patternFill>
      </fill>
    </dxf>
    <dxf>
      <font>
        <color theme="0"/>
      </font>
      <fill>
        <patternFill>
          <bgColor rgb="FFC00000"/>
        </patternFill>
      </fill>
    </dxf>
    <dxf>
      <font>
        <color rgb="FFFFC000"/>
      </font>
      <fill>
        <patternFill>
          <bgColor rgb="FFC00000"/>
        </patternFill>
      </fill>
    </dxf>
    <dxf>
      <fill>
        <patternFill>
          <bgColor theme="4" tint="0.79998168889431442"/>
        </patternFill>
      </fill>
    </dxf>
    <dxf>
      <font>
        <b/>
        <i val="0"/>
        <color rgb="FFFFC000"/>
      </font>
      <fill>
        <patternFill>
          <bgColor rgb="FFC00000"/>
        </patternFill>
      </fill>
    </dxf>
    <dxf>
      <font>
        <color rgb="FFFFC000"/>
      </font>
      <fill>
        <patternFill>
          <bgColor rgb="FFC00000"/>
        </patternFill>
      </fill>
    </dxf>
    <dxf>
      <font>
        <color rgb="FF0070C0"/>
      </font>
      <fill>
        <patternFill>
          <bgColor theme="7" tint="0.59996337778862885"/>
        </patternFill>
      </fill>
    </dxf>
    <dxf>
      <fill>
        <patternFill>
          <bgColor theme="4" tint="0.79998168889431442"/>
        </patternFill>
      </fill>
    </dxf>
    <dxf>
      <fill>
        <patternFill>
          <bgColor theme="4" tint="0.79998168889431442"/>
        </patternFill>
      </fill>
    </dxf>
    <dxf>
      <font>
        <color theme="0"/>
      </font>
      <fill>
        <patternFill>
          <bgColor rgb="FFC00000"/>
        </patternFill>
      </fill>
    </dxf>
    <dxf>
      <font>
        <b/>
        <i val="0"/>
        <color rgb="FFFFC000"/>
      </font>
      <fill>
        <patternFill>
          <bgColor rgb="FFC00000"/>
        </patternFill>
      </fill>
    </dxf>
    <dxf>
      <font>
        <color theme="0"/>
      </font>
      <fill>
        <patternFill>
          <bgColor rgb="FFC00000"/>
        </patternFill>
      </fill>
    </dxf>
    <dxf>
      <fill>
        <patternFill>
          <bgColor theme="4" tint="0.79998168889431442"/>
        </patternFill>
      </fill>
    </dxf>
    <dxf>
      <font>
        <color rgb="FF0070C0"/>
      </font>
      <fill>
        <patternFill>
          <bgColor theme="7" tint="0.59996337778862885"/>
        </patternFill>
      </fill>
    </dxf>
    <dxf>
      <font>
        <color rgb="FFFFC000"/>
      </font>
      <fill>
        <patternFill>
          <bgColor rgb="FFC00000"/>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ont>
        <color rgb="FFFFC000"/>
      </font>
      <fill>
        <patternFill>
          <bgColor rgb="FFC00000"/>
        </patternFill>
      </fill>
    </dxf>
    <dxf>
      <font>
        <color theme="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0070C0"/>
      </font>
      <fill>
        <patternFill>
          <bgColor theme="7" tint="0.59996337778862885"/>
        </patternFill>
      </fill>
    </dxf>
    <dxf>
      <fill>
        <patternFill>
          <bgColor theme="4" tint="0.79998168889431442"/>
        </patternFill>
      </fill>
    </dxf>
    <dxf>
      <font>
        <color rgb="FFFFC000"/>
      </font>
      <fill>
        <patternFill>
          <bgColor rgb="FFC00000"/>
        </patternFill>
      </fill>
    </dxf>
    <dxf>
      <fill>
        <patternFill>
          <bgColor theme="4" tint="0.79998168889431442"/>
        </patternFill>
      </fill>
    </dxf>
    <dxf>
      <font>
        <color theme="0"/>
      </font>
      <fill>
        <patternFill>
          <bgColor rgb="FFC00000"/>
        </patternFill>
      </fill>
    </dxf>
    <dxf>
      <fill>
        <patternFill>
          <bgColor theme="4" tint="0.79998168889431442"/>
        </patternFill>
      </fill>
    </dxf>
    <dxf>
      <font>
        <color theme="8"/>
      </font>
      <fill>
        <patternFill patternType="none">
          <bgColor auto="1"/>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ont>
        <color rgb="FFFFC000"/>
      </font>
      <fill>
        <patternFill patternType="solid">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rgb="FFFFC000"/>
      </font>
      <fill>
        <patternFill patternType="solid">
          <bgColor rgb="FFC00000"/>
        </patternFill>
      </fill>
    </dxf>
    <dxf>
      <font>
        <color rgb="FFFFC000"/>
      </font>
      <fill>
        <patternFill>
          <bgColor rgb="FFC00000"/>
        </patternFill>
      </fill>
    </dxf>
    <dxf>
      <font>
        <color rgb="FFFFC000"/>
      </font>
      <fill>
        <patternFill>
          <bgColor rgb="FFC00000"/>
        </patternFill>
      </fill>
    </dxf>
    <dxf>
      <font>
        <color rgb="FFFFC000"/>
      </font>
      <fill>
        <patternFill>
          <bgColor rgb="FFC0000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F1F7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714375</xdr:colOff>
      <xdr:row>16</xdr:row>
      <xdr:rowOff>28575</xdr:rowOff>
    </xdr:from>
    <xdr:to>
      <xdr:col>4</xdr:col>
      <xdr:colOff>295828</xdr:colOff>
      <xdr:row>16</xdr:row>
      <xdr:rowOff>238154</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419225" y="2562225"/>
          <a:ext cx="3962953" cy="209579"/>
        </a:xfrm>
        <a:prstGeom prst="rect">
          <a:avLst/>
        </a:prstGeom>
      </xdr:spPr>
    </xdr:pic>
    <xdr:clientData/>
  </xdr:twoCellAnchor>
  <xdr:twoCellAnchor editAs="oneCell">
    <xdr:from>
      <xdr:col>1</xdr:col>
      <xdr:colOff>790575</xdr:colOff>
      <xdr:row>22</xdr:row>
      <xdr:rowOff>28575</xdr:rowOff>
    </xdr:from>
    <xdr:to>
      <xdr:col>2</xdr:col>
      <xdr:colOff>581214</xdr:colOff>
      <xdr:row>22</xdr:row>
      <xdr:rowOff>238154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1495425" y="3800475"/>
          <a:ext cx="1352739" cy="209579"/>
        </a:xfrm>
        <a:prstGeom prst="rect">
          <a:avLst/>
        </a:prstGeom>
      </xdr:spPr>
    </xdr:pic>
    <xdr:clientData/>
  </xdr:twoCellAnchor>
  <xdr:twoCellAnchor editAs="oneCell">
    <xdr:from>
      <xdr:col>1</xdr:col>
      <xdr:colOff>809625</xdr:colOff>
      <xdr:row>26</xdr:row>
      <xdr:rowOff>0</xdr:rowOff>
    </xdr:from>
    <xdr:to>
      <xdr:col>2</xdr:col>
      <xdr:colOff>800317</xdr:colOff>
      <xdr:row>26</xdr:row>
      <xdr:rowOff>238158</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stretch>
          <a:fillRect/>
        </a:stretch>
      </xdr:blipFill>
      <xdr:spPr>
        <a:xfrm>
          <a:off x="1219200" y="6848475"/>
          <a:ext cx="1552792" cy="23815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1</xdr:row>
      <xdr:rowOff>19050</xdr:rowOff>
    </xdr:from>
    <xdr:to>
      <xdr:col>36</xdr:col>
      <xdr:colOff>619125</xdr:colOff>
      <xdr:row>4</xdr:row>
      <xdr:rowOff>38100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7791450" y="219075"/>
          <a:ext cx="1924050" cy="695325"/>
        </a:xfrm>
        <a:prstGeom prst="wedgeRectCallout">
          <a:avLst>
            <a:gd name="adj1" fmla="val -64255"/>
            <a:gd name="adj2" fmla="val 112153"/>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latin typeface="Meiryo UI" panose="020B0604030504040204" pitchFamily="50" charset="-128"/>
              <a:ea typeface="Meiryo UI" panose="020B0604030504040204" pitchFamily="50" charset="-128"/>
            </a:rPr>
            <a:t>全ての申請者が回答</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29</xdr:row>
          <xdr:rowOff>152400</xdr:rowOff>
        </xdr:to>
        <xdr:sp macro="" textlink="">
          <xdr:nvSpPr>
            <xdr:cNvPr id="11265" name="Group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31</xdr:row>
          <xdr:rowOff>0</xdr:rowOff>
        </xdr:to>
        <xdr:sp macro="" textlink="">
          <xdr:nvSpPr>
            <xdr:cNvPr id="11266" name="Group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30</xdr:row>
          <xdr:rowOff>121920</xdr:rowOff>
        </xdr:to>
        <xdr:sp macro="" textlink="">
          <xdr:nvSpPr>
            <xdr:cNvPr id="11267" name="Group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0</xdr:rowOff>
        </xdr:from>
        <xdr:to>
          <xdr:col>20</xdr:col>
          <xdr:colOff>175260</xdr:colOff>
          <xdr:row>29</xdr:row>
          <xdr:rowOff>175260</xdr:rowOff>
        </xdr:to>
        <xdr:sp macro="" textlink="">
          <xdr:nvSpPr>
            <xdr:cNvPr id="11268" name="Group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xdr:row>
          <xdr:rowOff>0</xdr:rowOff>
        </xdr:from>
        <xdr:to>
          <xdr:col>43</xdr:col>
          <xdr:colOff>144780</xdr:colOff>
          <xdr:row>29</xdr:row>
          <xdr:rowOff>144780</xdr:rowOff>
        </xdr:to>
        <xdr:sp macro="" textlink="">
          <xdr:nvSpPr>
            <xdr:cNvPr id="11269" name="Group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29</xdr:row>
          <xdr:rowOff>0</xdr:rowOff>
        </xdr:from>
        <xdr:to>
          <xdr:col>42</xdr:col>
          <xdr:colOff>175260</xdr:colOff>
          <xdr:row>30</xdr:row>
          <xdr:rowOff>0</xdr:rowOff>
        </xdr:to>
        <xdr:sp macro="" textlink="">
          <xdr:nvSpPr>
            <xdr:cNvPr id="11270" name="Group Box 6" hidden="1">
              <a:extLst>
                <a:ext uri="{63B3BB69-23CF-44E3-9099-C40C66FF867C}">
                  <a14:compatExt spid="_x0000_s11270"/>
                </a:ext>
                <a:ext uri="{FF2B5EF4-FFF2-40B4-BE49-F238E27FC236}">
                  <a16:creationId xmlns:a16="http://schemas.microsoft.com/office/drawing/2014/main" id="{00000000-0008-0000-0500-000006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29</xdr:row>
          <xdr:rowOff>0</xdr:rowOff>
        </xdr:from>
        <xdr:to>
          <xdr:col>43</xdr:col>
          <xdr:colOff>0</xdr:colOff>
          <xdr:row>30</xdr:row>
          <xdr:rowOff>7620</xdr:rowOff>
        </xdr:to>
        <xdr:sp macro="" textlink="">
          <xdr:nvSpPr>
            <xdr:cNvPr id="11271" name="Group Box 7" hidden="1">
              <a:extLst>
                <a:ext uri="{63B3BB69-23CF-44E3-9099-C40C66FF867C}">
                  <a14:compatExt spid="_x0000_s11271"/>
                </a:ext>
                <a:ext uri="{FF2B5EF4-FFF2-40B4-BE49-F238E27FC236}">
                  <a16:creationId xmlns:a16="http://schemas.microsoft.com/office/drawing/2014/main" id="{00000000-0008-0000-0500-000007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83</xdr:row>
          <xdr:rowOff>152400</xdr:rowOff>
        </xdr:to>
        <xdr:sp macro="" textlink="">
          <xdr:nvSpPr>
            <xdr:cNvPr id="11272" name="Group Box 8" hidden="1">
              <a:extLst>
                <a:ext uri="{63B3BB69-23CF-44E3-9099-C40C66FF867C}">
                  <a14:compatExt spid="_x0000_s11272"/>
                </a:ext>
                <a:ext uri="{FF2B5EF4-FFF2-40B4-BE49-F238E27FC236}">
                  <a16:creationId xmlns:a16="http://schemas.microsoft.com/office/drawing/2014/main" id="{00000000-0008-0000-0500-000008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85</xdr:row>
          <xdr:rowOff>0</xdr:rowOff>
        </xdr:to>
        <xdr:sp macro="" textlink="">
          <xdr:nvSpPr>
            <xdr:cNvPr id="11273" name="Group Box 9" hidden="1">
              <a:extLst>
                <a:ext uri="{63B3BB69-23CF-44E3-9099-C40C66FF867C}">
                  <a14:compatExt spid="_x0000_s11273"/>
                </a:ext>
                <a:ext uri="{FF2B5EF4-FFF2-40B4-BE49-F238E27FC236}">
                  <a16:creationId xmlns:a16="http://schemas.microsoft.com/office/drawing/2014/main" id="{00000000-0008-0000-0500-000009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84</xdr:row>
          <xdr:rowOff>121920</xdr:rowOff>
        </xdr:to>
        <xdr:sp macro="" textlink="">
          <xdr:nvSpPr>
            <xdr:cNvPr id="11274" name="Group Box 10" hidden="1">
              <a:extLst>
                <a:ext uri="{63B3BB69-23CF-44E3-9099-C40C66FF867C}">
                  <a14:compatExt spid="_x0000_s11274"/>
                </a:ext>
                <a:ext uri="{FF2B5EF4-FFF2-40B4-BE49-F238E27FC236}">
                  <a16:creationId xmlns:a16="http://schemas.microsoft.com/office/drawing/2014/main" id="{00000000-0008-0000-0500-00000A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0</xdr:rowOff>
        </xdr:from>
        <xdr:to>
          <xdr:col>20</xdr:col>
          <xdr:colOff>175260</xdr:colOff>
          <xdr:row>83</xdr:row>
          <xdr:rowOff>175260</xdr:rowOff>
        </xdr:to>
        <xdr:sp macro="" textlink="">
          <xdr:nvSpPr>
            <xdr:cNvPr id="11275" name="Group Box 11" hidden="1">
              <a:extLst>
                <a:ext uri="{63B3BB69-23CF-44E3-9099-C40C66FF867C}">
                  <a14:compatExt spid="_x0000_s11275"/>
                </a:ext>
                <a:ext uri="{FF2B5EF4-FFF2-40B4-BE49-F238E27FC236}">
                  <a16:creationId xmlns:a16="http://schemas.microsoft.com/office/drawing/2014/main" id="{00000000-0008-0000-0500-00000B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83</xdr:row>
          <xdr:rowOff>0</xdr:rowOff>
        </xdr:from>
        <xdr:to>
          <xdr:col>43</xdr:col>
          <xdr:colOff>144780</xdr:colOff>
          <xdr:row>83</xdr:row>
          <xdr:rowOff>144780</xdr:rowOff>
        </xdr:to>
        <xdr:sp macro="" textlink="">
          <xdr:nvSpPr>
            <xdr:cNvPr id="11276" name="Group Box 12" hidden="1">
              <a:extLst>
                <a:ext uri="{63B3BB69-23CF-44E3-9099-C40C66FF867C}">
                  <a14:compatExt spid="_x0000_s11276"/>
                </a:ext>
                <a:ext uri="{FF2B5EF4-FFF2-40B4-BE49-F238E27FC236}">
                  <a16:creationId xmlns:a16="http://schemas.microsoft.com/office/drawing/2014/main" id="{00000000-0008-0000-0500-00000C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83</xdr:row>
          <xdr:rowOff>0</xdr:rowOff>
        </xdr:from>
        <xdr:to>
          <xdr:col>42</xdr:col>
          <xdr:colOff>175260</xdr:colOff>
          <xdr:row>84</xdr:row>
          <xdr:rowOff>7620</xdr:rowOff>
        </xdr:to>
        <xdr:sp macro="" textlink="">
          <xdr:nvSpPr>
            <xdr:cNvPr id="11277" name="Group Box 13" hidden="1">
              <a:extLst>
                <a:ext uri="{63B3BB69-23CF-44E3-9099-C40C66FF867C}">
                  <a14:compatExt spid="_x0000_s11277"/>
                </a:ext>
                <a:ext uri="{FF2B5EF4-FFF2-40B4-BE49-F238E27FC236}">
                  <a16:creationId xmlns:a16="http://schemas.microsoft.com/office/drawing/2014/main" id="{00000000-0008-0000-0500-00000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60960</xdr:colOff>
          <xdr:row>83</xdr:row>
          <xdr:rowOff>0</xdr:rowOff>
        </xdr:from>
        <xdr:to>
          <xdr:col>43</xdr:col>
          <xdr:colOff>0</xdr:colOff>
          <xdr:row>84</xdr:row>
          <xdr:rowOff>30480</xdr:rowOff>
        </xdr:to>
        <xdr:sp macro="" textlink="">
          <xdr:nvSpPr>
            <xdr:cNvPr id="11278" name="Group Box 14" hidden="1">
              <a:extLst>
                <a:ext uri="{63B3BB69-23CF-44E3-9099-C40C66FF867C}">
                  <a14:compatExt spid="_x0000_s11278"/>
                </a:ext>
                <a:ext uri="{FF2B5EF4-FFF2-40B4-BE49-F238E27FC236}">
                  <a16:creationId xmlns:a16="http://schemas.microsoft.com/office/drawing/2014/main" id="{00000000-0008-0000-0500-00000E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41</xdr:col>
      <xdr:colOff>23813</xdr:colOff>
      <xdr:row>18</xdr:row>
      <xdr:rowOff>47625</xdr:rowOff>
    </xdr:from>
    <xdr:to>
      <xdr:col>45</xdr:col>
      <xdr:colOff>178593</xdr:colOff>
      <xdr:row>20</xdr:row>
      <xdr:rowOff>0</xdr:rowOff>
    </xdr:to>
    <xdr:cxnSp macro="">
      <xdr:nvCxnSpPr>
        <xdr:cNvPr id="16" name="直線コネクタ 15">
          <a:extLst>
            <a:ext uri="{FF2B5EF4-FFF2-40B4-BE49-F238E27FC236}">
              <a16:creationId xmlns:a16="http://schemas.microsoft.com/office/drawing/2014/main" id="{00000000-0008-0000-0500-000010000000}"/>
            </a:ext>
          </a:extLst>
        </xdr:cNvPr>
        <xdr:cNvCxnSpPr/>
      </xdr:nvCxnSpPr>
      <xdr:spPr>
        <a:xfrm flipH="1">
          <a:off x="8272463" y="3371850"/>
          <a:ext cx="954880" cy="295275"/>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59</xdr:col>
      <xdr:colOff>35718</xdr:colOff>
      <xdr:row>18</xdr:row>
      <xdr:rowOff>47624</xdr:rowOff>
    </xdr:from>
    <xdr:to>
      <xdr:col>63</xdr:col>
      <xdr:colOff>190498</xdr:colOff>
      <xdr:row>19</xdr:row>
      <xdr:rowOff>166686</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flipH="1">
          <a:off x="11875293" y="3371849"/>
          <a:ext cx="954880" cy="290512"/>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21</xdr:col>
      <xdr:colOff>1</xdr:colOff>
      <xdr:row>41</xdr:row>
      <xdr:rowOff>59531</xdr:rowOff>
    </xdr:from>
    <xdr:to>
      <xdr:col>25</xdr:col>
      <xdr:colOff>35718</xdr:colOff>
      <xdr:row>42</xdr:row>
      <xdr:rowOff>154781</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flipH="1">
          <a:off x="4248151" y="7736681"/>
          <a:ext cx="835817" cy="26670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38</xdr:col>
      <xdr:colOff>1</xdr:colOff>
      <xdr:row>41</xdr:row>
      <xdr:rowOff>47625</xdr:rowOff>
    </xdr:from>
    <xdr:to>
      <xdr:col>42</xdr:col>
      <xdr:colOff>0</xdr:colOff>
      <xdr:row>42</xdr:row>
      <xdr:rowOff>142875</xdr:rowOff>
    </xdr:to>
    <xdr:cxnSp macro="">
      <xdr:nvCxnSpPr>
        <xdr:cNvPr id="19" name="直線コネクタ 18">
          <a:extLst>
            <a:ext uri="{FF2B5EF4-FFF2-40B4-BE49-F238E27FC236}">
              <a16:creationId xmlns:a16="http://schemas.microsoft.com/office/drawing/2014/main" id="{00000000-0008-0000-0500-000013000000}"/>
            </a:ext>
          </a:extLst>
        </xdr:cNvPr>
        <xdr:cNvCxnSpPr/>
      </xdr:nvCxnSpPr>
      <xdr:spPr>
        <a:xfrm flipH="1">
          <a:off x="7648576" y="7724775"/>
          <a:ext cx="800099" cy="26670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51</xdr:col>
      <xdr:colOff>1</xdr:colOff>
      <xdr:row>41</xdr:row>
      <xdr:rowOff>35718</xdr:rowOff>
    </xdr:from>
    <xdr:to>
      <xdr:col>55</xdr:col>
      <xdr:colOff>47625</xdr:colOff>
      <xdr:row>42</xdr:row>
      <xdr:rowOff>166687</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flipH="1">
          <a:off x="10239376" y="7712868"/>
          <a:ext cx="847724" cy="302419"/>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59</xdr:col>
      <xdr:colOff>190506</xdr:colOff>
      <xdr:row>41</xdr:row>
      <xdr:rowOff>0</xdr:rowOff>
    </xdr:from>
    <xdr:to>
      <xdr:col>64</xdr:col>
      <xdr:colOff>47625</xdr:colOff>
      <xdr:row>43</xdr:row>
      <xdr:rowOff>2</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a:off x="12030081" y="7677150"/>
          <a:ext cx="857244" cy="342902"/>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41</xdr:col>
      <xdr:colOff>0</xdr:colOff>
      <xdr:row>72</xdr:row>
      <xdr:rowOff>35718</xdr:rowOff>
    </xdr:from>
    <xdr:to>
      <xdr:col>46</xdr:col>
      <xdr:colOff>23812</xdr:colOff>
      <xdr:row>74</xdr:row>
      <xdr:rowOff>2</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a:xfrm flipH="1">
          <a:off x="8248650" y="13427868"/>
          <a:ext cx="1014412" cy="307184"/>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59</xdr:col>
      <xdr:colOff>0</xdr:colOff>
      <xdr:row>72</xdr:row>
      <xdr:rowOff>23812</xdr:rowOff>
    </xdr:from>
    <xdr:to>
      <xdr:col>64</xdr:col>
      <xdr:colOff>11906</xdr:colOff>
      <xdr:row>73</xdr:row>
      <xdr:rowOff>154784</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a:xfrm flipH="1">
          <a:off x="11839575" y="13415962"/>
          <a:ext cx="1012031" cy="302422"/>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190502</xdr:colOff>
      <xdr:row>99</xdr:row>
      <xdr:rowOff>83343</xdr:rowOff>
    </xdr:from>
    <xdr:to>
      <xdr:col>25</xdr:col>
      <xdr:colOff>11906</xdr:colOff>
      <xdr:row>100</xdr:row>
      <xdr:rowOff>154783</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a:xfrm flipH="1">
          <a:off x="4238627" y="18390393"/>
          <a:ext cx="821529" cy="24289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37</xdr:col>
      <xdr:colOff>190500</xdr:colOff>
      <xdr:row>99</xdr:row>
      <xdr:rowOff>83342</xdr:rowOff>
    </xdr:from>
    <xdr:to>
      <xdr:col>42</xdr:col>
      <xdr:colOff>11905</xdr:colOff>
      <xdr:row>100</xdr:row>
      <xdr:rowOff>154782</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a:xfrm flipH="1">
          <a:off x="7639050" y="18390392"/>
          <a:ext cx="821530" cy="24289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50</xdr:col>
      <xdr:colOff>190500</xdr:colOff>
      <xdr:row>99</xdr:row>
      <xdr:rowOff>83342</xdr:rowOff>
    </xdr:from>
    <xdr:to>
      <xdr:col>55</xdr:col>
      <xdr:colOff>11905</xdr:colOff>
      <xdr:row>100</xdr:row>
      <xdr:rowOff>154782</xdr:rowOff>
    </xdr:to>
    <xdr:cxnSp macro="">
      <xdr:nvCxnSpPr>
        <xdr:cNvPr id="26" name="直線コネクタ 25">
          <a:extLst>
            <a:ext uri="{FF2B5EF4-FFF2-40B4-BE49-F238E27FC236}">
              <a16:creationId xmlns:a16="http://schemas.microsoft.com/office/drawing/2014/main" id="{00000000-0008-0000-0500-00001A000000}"/>
            </a:ext>
          </a:extLst>
        </xdr:cNvPr>
        <xdr:cNvCxnSpPr/>
      </xdr:nvCxnSpPr>
      <xdr:spPr>
        <a:xfrm flipH="1">
          <a:off x="10229850" y="18390392"/>
          <a:ext cx="821530" cy="24289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59</xdr:col>
      <xdr:colOff>190500</xdr:colOff>
      <xdr:row>99</xdr:row>
      <xdr:rowOff>83342</xdr:rowOff>
    </xdr:from>
    <xdr:to>
      <xdr:col>64</xdr:col>
      <xdr:colOff>11905</xdr:colOff>
      <xdr:row>100</xdr:row>
      <xdr:rowOff>154782</xdr:rowOff>
    </xdr:to>
    <xdr:cxnSp macro="">
      <xdr:nvCxnSpPr>
        <xdr:cNvPr id="27" name="直線コネクタ 26">
          <a:extLst>
            <a:ext uri="{FF2B5EF4-FFF2-40B4-BE49-F238E27FC236}">
              <a16:creationId xmlns:a16="http://schemas.microsoft.com/office/drawing/2014/main" id="{00000000-0008-0000-0500-00001B000000}"/>
            </a:ext>
          </a:extLst>
        </xdr:cNvPr>
        <xdr:cNvCxnSpPr/>
      </xdr:nvCxnSpPr>
      <xdr:spPr>
        <a:xfrm flipH="1">
          <a:off x="12030075" y="18390392"/>
          <a:ext cx="821530" cy="242890"/>
        </a:xfrm>
        <a:prstGeom prst="line">
          <a:avLst/>
        </a:prstGeom>
        <a:ln w="6350">
          <a:solidFill>
            <a:schemeClr val="accent6">
              <a:lumMod val="75000"/>
            </a:schemeClr>
          </a:solidFill>
        </a:ln>
      </xdr:spPr>
      <xdr:style>
        <a:lnRef idx="1">
          <a:schemeClr val="accent6"/>
        </a:lnRef>
        <a:fillRef idx="0">
          <a:schemeClr val="accent6"/>
        </a:fillRef>
        <a:effectRef idx="0">
          <a:schemeClr val="accent6"/>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G30"/>
  <sheetViews>
    <sheetView zoomScaleNormal="100" workbookViewId="0">
      <selection activeCell="G21" sqref="G21"/>
    </sheetView>
  </sheetViews>
  <sheetFormatPr defaultColWidth="9" defaultRowHeight="19.8" x14ac:dyDescent="0.45"/>
  <cols>
    <col min="1" max="1" width="5.3984375" style="35" customWidth="1"/>
    <col min="2" max="2" width="20.5" style="35" customWidth="1"/>
    <col min="3" max="7" width="18.5" style="35" customWidth="1"/>
    <col min="8" max="12" width="9.19921875" style="35" customWidth="1"/>
    <col min="13" max="16384" width="9" style="35"/>
  </cols>
  <sheetData>
    <row r="1" spans="1:7" ht="22.2" x14ac:dyDescent="0.45">
      <c r="A1" s="401"/>
      <c r="B1" s="402" t="s">
        <v>509</v>
      </c>
      <c r="C1" s="402"/>
      <c r="D1" s="401"/>
      <c r="E1" s="401"/>
      <c r="F1" s="401"/>
      <c r="G1" s="401"/>
    </row>
    <row r="3" spans="1:7" x14ac:dyDescent="0.45">
      <c r="B3" s="35" t="s">
        <v>973</v>
      </c>
    </row>
    <row r="4" spans="1:7" x14ac:dyDescent="0.45">
      <c r="B4" s="35" t="s">
        <v>703</v>
      </c>
    </row>
    <row r="6" spans="1:7" x14ac:dyDescent="0.45">
      <c r="B6" s="481" t="s">
        <v>501</v>
      </c>
      <c r="C6" s="482" t="s">
        <v>502</v>
      </c>
      <c r="D6" s="483"/>
      <c r="E6" s="483"/>
      <c r="F6" s="483"/>
      <c r="G6" s="484"/>
    </row>
    <row r="7" spans="1:7" s="147" customFormat="1" ht="45" x14ac:dyDescent="0.45">
      <c r="B7" s="481"/>
      <c r="C7" s="148" t="s">
        <v>971</v>
      </c>
      <c r="D7" s="148" t="s">
        <v>62</v>
      </c>
      <c r="E7" s="148" t="s">
        <v>494</v>
      </c>
      <c r="F7" s="148" t="s">
        <v>495</v>
      </c>
      <c r="G7" s="148" t="s">
        <v>972</v>
      </c>
    </row>
    <row r="8" spans="1:7" x14ac:dyDescent="0.45">
      <c r="B8" s="144" t="s">
        <v>496</v>
      </c>
      <c r="C8" s="412" t="s">
        <v>499</v>
      </c>
      <c r="D8" s="144" t="s">
        <v>499</v>
      </c>
      <c r="E8" s="144" t="s">
        <v>499</v>
      </c>
      <c r="F8" s="144" t="s">
        <v>500</v>
      </c>
      <c r="G8" s="412" t="s">
        <v>499</v>
      </c>
    </row>
    <row r="9" spans="1:7" x14ac:dyDescent="0.45">
      <c r="B9" s="144" t="s">
        <v>497</v>
      </c>
      <c r="C9" s="412" t="s">
        <v>499</v>
      </c>
      <c r="D9" s="144" t="s">
        <v>499</v>
      </c>
      <c r="E9" s="144" t="s">
        <v>500</v>
      </c>
      <c r="F9" s="144" t="s">
        <v>499</v>
      </c>
      <c r="G9" s="412" t="s">
        <v>499</v>
      </c>
    </row>
    <row r="10" spans="1:7" x14ac:dyDescent="0.45">
      <c r="B10" s="144" t="s">
        <v>498</v>
      </c>
      <c r="C10" s="412" t="s">
        <v>499</v>
      </c>
      <c r="D10" s="144" t="s">
        <v>499</v>
      </c>
      <c r="E10" s="144" t="s">
        <v>499</v>
      </c>
      <c r="F10" s="144" t="s">
        <v>499</v>
      </c>
      <c r="G10" s="412" t="s">
        <v>499</v>
      </c>
    </row>
    <row r="11" spans="1:7" x14ac:dyDescent="0.45">
      <c r="B11" s="149" t="s">
        <v>510</v>
      </c>
      <c r="C11" s="149"/>
    </row>
    <row r="12" spans="1:7" x14ac:dyDescent="0.45">
      <c r="B12" s="149"/>
      <c r="C12" s="149"/>
    </row>
    <row r="13" spans="1:7" x14ac:dyDescent="0.45">
      <c r="A13" s="36" t="s">
        <v>311</v>
      </c>
      <c r="B13" s="35" t="s">
        <v>506</v>
      </c>
    </row>
    <row r="14" spans="1:7" x14ac:dyDescent="0.45">
      <c r="B14" s="120" t="s">
        <v>507</v>
      </c>
      <c r="C14" s="120"/>
    </row>
    <row r="16" spans="1:7" x14ac:dyDescent="0.45">
      <c r="A16" s="36" t="s">
        <v>312</v>
      </c>
      <c r="B16" s="35" t="s">
        <v>624</v>
      </c>
    </row>
    <row r="17" spans="1:2" x14ac:dyDescent="0.45">
      <c r="B17" s="35" t="s">
        <v>477</v>
      </c>
    </row>
    <row r="19" spans="1:2" x14ac:dyDescent="0.45">
      <c r="A19" s="36" t="s">
        <v>320</v>
      </c>
      <c r="B19" s="35" t="s">
        <v>508</v>
      </c>
    </row>
    <row r="20" spans="1:2" x14ac:dyDescent="0.45">
      <c r="B20" s="35" t="s">
        <v>626</v>
      </c>
    </row>
    <row r="22" spans="1:2" x14ac:dyDescent="0.45">
      <c r="B22" s="35" t="s">
        <v>475</v>
      </c>
    </row>
    <row r="23" spans="1:2" x14ac:dyDescent="0.45">
      <c r="B23" s="35" t="s">
        <v>478</v>
      </c>
    </row>
    <row r="24" spans="1:2" x14ac:dyDescent="0.45">
      <c r="B24" s="35" t="s">
        <v>627</v>
      </c>
    </row>
    <row r="26" spans="1:2" x14ac:dyDescent="0.45">
      <c r="A26" s="36" t="s">
        <v>479</v>
      </c>
      <c r="B26" s="35" t="s">
        <v>625</v>
      </c>
    </row>
    <row r="27" spans="1:2" x14ac:dyDescent="0.45">
      <c r="B27" s="35" t="s">
        <v>480</v>
      </c>
    </row>
    <row r="30" spans="1:2" x14ac:dyDescent="0.45">
      <c r="B30" s="35" t="s">
        <v>321</v>
      </c>
    </row>
  </sheetData>
  <mergeCells count="2">
    <mergeCell ref="B6:B7"/>
    <mergeCell ref="C6:G6"/>
  </mergeCells>
  <phoneticPr fontId="1"/>
  <pageMargins left="0.7" right="0.7" top="0.75" bottom="0.75" header="0.3" footer="0.3"/>
  <pageSetup paperSize="9" scale="8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BK87"/>
  <sheetViews>
    <sheetView zoomScale="90" zoomScaleNormal="90" workbookViewId="0">
      <pane xSplit="4" ySplit="3" topLeftCell="E4" activePane="bottomRight" state="frozenSplit"/>
      <selection pane="topRight" activeCell="E1" sqref="E1"/>
      <selection pane="bottomLeft" activeCell="A5" sqref="A5"/>
      <selection pane="bottomRight" activeCell="G29" sqref="G29"/>
    </sheetView>
  </sheetViews>
  <sheetFormatPr defaultColWidth="9" defaultRowHeight="18" x14ac:dyDescent="0.45"/>
  <cols>
    <col min="1" max="22" width="9" style="19"/>
    <col min="23" max="23" width="10" style="19" bestFit="1" customWidth="1"/>
    <col min="24" max="16384" width="9" style="19"/>
  </cols>
  <sheetData>
    <row r="1" spans="1:63" x14ac:dyDescent="0.45">
      <c r="A1" s="249" t="str">
        <f>'様式第6号-2-②（CLT）'!$B$1</f>
        <v>様式第６号－２－②（ＣＬＴ）－１</v>
      </c>
      <c r="E1" s="17" t="s">
        <v>213</v>
      </c>
      <c r="F1" s="17" t="s">
        <v>107</v>
      </c>
      <c r="G1" s="17" t="s">
        <v>108</v>
      </c>
      <c r="H1" s="17" t="s">
        <v>109</v>
      </c>
      <c r="I1" s="17" t="s">
        <v>215</v>
      </c>
      <c r="J1" s="17" t="s">
        <v>110</v>
      </c>
      <c r="K1" s="17" t="s">
        <v>216</v>
      </c>
      <c r="L1" s="17" t="s">
        <v>114</v>
      </c>
      <c r="M1" s="17" t="s">
        <v>115</v>
      </c>
      <c r="N1" s="17" t="s">
        <v>116</v>
      </c>
      <c r="O1" s="17" t="s">
        <v>117</v>
      </c>
      <c r="P1" s="17" t="s">
        <v>217</v>
      </c>
      <c r="Q1" s="17" t="s">
        <v>119</v>
      </c>
      <c r="R1" s="17" t="s">
        <v>120</v>
      </c>
      <c r="S1" s="17" t="s">
        <v>121</v>
      </c>
      <c r="T1" s="17" t="s">
        <v>122</v>
      </c>
      <c r="U1" s="17" t="s">
        <v>123</v>
      </c>
      <c r="V1" s="17" t="s">
        <v>222</v>
      </c>
      <c r="W1" s="17" t="s">
        <v>425</v>
      </c>
      <c r="X1" s="17" t="s">
        <v>124</v>
      </c>
      <c r="Y1" s="17" t="s">
        <v>125</v>
      </c>
      <c r="Z1" s="17" t="s">
        <v>126</v>
      </c>
      <c r="AA1" s="17" t="s">
        <v>127</v>
      </c>
      <c r="AB1" s="17" t="s">
        <v>426</v>
      </c>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s="221" customFormat="1" ht="15" x14ac:dyDescent="0.45">
      <c r="E2" s="211" t="s">
        <v>567</v>
      </c>
      <c r="F2" s="223" t="s">
        <v>179</v>
      </c>
      <c r="G2" s="222"/>
      <c r="H2" s="222"/>
      <c r="I2" s="222"/>
      <c r="J2" s="222"/>
      <c r="K2" s="223" t="s">
        <v>58</v>
      </c>
      <c r="L2" s="222"/>
      <c r="M2" s="222"/>
      <c r="N2" s="222"/>
      <c r="O2" s="222"/>
      <c r="P2" s="222"/>
      <c r="Q2" s="223" t="s">
        <v>244</v>
      </c>
      <c r="R2" s="222"/>
      <c r="S2" s="222"/>
      <c r="T2" s="222"/>
      <c r="U2" s="222"/>
      <c r="W2" s="223" t="s">
        <v>9</v>
      </c>
      <c r="X2" s="222"/>
      <c r="Y2" s="222"/>
      <c r="Z2" s="222"/>
      <c r="AA2" s="222"/>
      <c r="AB2" s="222"/>
    </row>
    <row r="3" spans="1:63" ht="18.75" customHeight="1" x14ac:dyDescent="0.45">
      <c r="A3" s="246" t="s">
        <v>431</v>
      </c>
      <c r="B3" s="19" t="s">
        <v>65</v>
      </c>
      <c r="C3" s="19" t="s">
        <v>197</v>
      </c>
      <c r="D3" s="19" t="s">
        <v>66</v>
      </c>
      <c r="E3" s="216" t="s">
        <v>567</v>
      </c>
      <c r="F3" s="208" t="s">
        <v>280</v>
      </c>
      <c r="G3" s="3" t="s">
        <v>281</v>
      </c>
      <c r="H3" s="3" t="s">
        <v>282</v>
      </c>
      <c r="I3" s="3" t="s">
        <v>283</v>
      </c>
      <c r="J3" s="117" t="s">
        <v>423</v>
      </c>
      <c r="K3" s="209" t="s">
        <v>284</v>
      </c>
      <c r="L3" s="3" t="s">
        <v>285</v>
      </c>
      <c r="M3" s="3" t="s">
        <v>286</v>
      </c>
      <c r="N3" s="3" t="s">
        <v>287</v>
      </c>
      <c r="O3" s="3" t="s">
        <v>288</v>
      </c>
      <c r="P3" s="116" t="s">
        <v>422</v>
      </c>
      <c r="Q3" s="209" t="s">
        <v>289</v>
      </c>
      <c r="R3" s="3" t="s">
        <v>290</v>
      </c>
      <c r="S3" s="3" t="s">
        <v>291</v>
      </c>
      <c r="T3" s="3" t="s">
        <v>292</v>
      </c>
      <c r="U3" s="3" t="s">
        <v>79</v>
      </c>
      <c r="V3" s="116" t="s">
        <v>424</v>
      </c>
      <c r="W3" s="209" t="s">
        <v>293</v>
      </c>
      <c r="X3" s="3" t="s">
        <v>294</v>
      </c>
      <c r="Y3" s="3" t="s">
        <v>295</v>
      </c>
      <c r="Z3" s="3" t="s">
        <v>296</v>
      </c>
      <c r="AA3" s="3" t="s">
        <v>297</v>
      </c>
      <c r="AB3" s="116" t="s">
        <v>298</v>
      </c>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row>
    <row r="4" spans="1:63" x14ac:dyDescent="0.45">
      <c r="A4" s="246" t="s">
        <v>421</v>
      </c>
      <c r="B4" s="19">
        <f>'様式第6号-2（共通）'!$E5</f>
        <v>0</v>
      </c>
      <c r="C4" s="19">
        <f>'様式第6号-2（共通）'!$E6</f>
        <v>0</v>
      </c>
      <c r="D4" s="19">
        <f>'様式第6号-2（共通）'!$E7</f>
        <v>0</v>
      </c>
      <c r="E4" s="218" t="e">
        <f>VLOOKUP("*",'様式第6号-2-②（CLT）'!$C8:$N10,1,FALSE)</f>
        <v>#N/A</v>
      </c>
      <c r="F4" s="209">
        <f>COUNTIF('様式第6号-2-②（CLT）'!$C$13,"☑")</f>
        <v>0</v>
      </c>
      <c r="G4" s="3">
        <f>COUNTIF('様式第6号-2-②（CLT）'!$C$14,"☑")</f>
        <v>0</v>
      </c>
      <c r="H4" s="3">
        <f>COUNTIF('様式第6号-2-②（CLT）'!$C$15,"☑")</f>
        <v>0</v>
      </c>
      <c r="I4" s="3">
        <f>COUNTIF('様式第6号-2-②（CLT）'!$C$16,"☑")</f>
        <v>0</v>
      </c>
      <c r="J4" s="116" t="e">
        <f>VLOOKUP("*",'様式第6号-2-②（CLT）'!$C$18:$N$20,1,FALSE)</f>
        <v>#N/A</v>
      </c>
      <c r="K4" s="209">
        <f>COUNTIF('様式第6号-2-②（CLT）'!$C$23,"☑")</f>
        <v>0</v>
      </c>
      <c r="L4" s="3">
        <f>COUNTIF('様式第6号-2-②（CLT）'!$C$24,"☑")</f>
        <v>0</v>
      </c>
      <c r="M4" s="3">
        <f>COUNTIF('様式第6号-2-②（CLT）'!$C$25,"☑")</f>
        <v>0</v>
      </c>
      <c r="N4" s="3">
        <f>COUNTIF('様式第6号-2-②（CLT）'!$C$26,"☑")</f>
        <v>0</v>
      </c>
      <c r="O4" s="3">
        <f>COUNTIF('様式第6号-2-②（CLT）'!$C$27,"☑")</f>
        <v>0</v>
      </c>
      <c r="P4" s="116" t="e">
        <f>VLOOKUP("*",'様式第6号-2-②（CLT）'!$C$29,1,FALSE)</f>
        <v>#N/A</v>
      </c>
      <c r="Q4" s="209">
        <f>COUNTIF('様式第6号-2-②（CLT）'!$C$34,"☑")</f>
        <v>0</v>
      </c>
      <c r="R4" s="3">
        <f>COUNTIF('様式第6号-2-②（CLT）'!$C$35,"☑")</f>
        <v>0</v>
      </c>
      <c r="S4" s="3">
        <f>COUNTIF('様式第6号-2-②（CLT）'!$C$36,"☑")</f>
        <v>0</v>
      </c>
      <c r="T4" s="3">
        <f>COUNTIF('様式第6号-2-②（CLT）'!$C$37,"☑")</f>
        <v>0</v>
      </c>
      <c r="U4" s="3">
        <f>COUNTIF('様式第6号-2-②（CLT）'!$C$38,"☑")</f>
        <v>0</v>
      </c>
      <c r="V4" s="116" t="e">
        <f>VLOOKUP("*",'様式第6号-2-②（CLT）'!$C$40:$N$42,1,FALSE)</f>
        <v>#N/A</v>
      </c>
      <c r="W4" s="209">
        <f>COUNTIF('様式第6号-2-②（CLT）'!$C$45,"☑")</f>
        <v>0</v>
      </c>
      <c r="X4" s="3">
        <f>COUNTIF('様式第6号-2-②（CLT）'!$C$46,"☑")</f>
        <v>0</v>
      </c>
      <c r="Y4" s="3">
        <f>COUNTIF('様式第6号-2-②（CLT）'!$C$47,"☑")</f>
        <v>0</v>
      </c>
      <c r="Z4" s="3">
        <f>COUNTIF('様式第6号-2-②（CLT）'!$C$48,"☑")</f>
        <v>0</v>
      </c>
      <c r="AA4" s="3">
        <f>COUNTIF('様式第6号-2-②（CLT）'!$C$49,"☑")</f>
        <v>0</v>
      </c>
      <c r="AB4" s="116" t="e">
        <f>VLOOKUP("*",'様式第6号-2-②（CLT）'!$C$52,1,FALSE)</f>
        <v>#N/A</v>
      </c>
      <c r="AC4" s="3"/>
      <c r="AD4" s="3"/>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0"/>
    </row>
    <row r="5" spans="1:63" ht="18.75" customHeight="1" x14ac:dyDescent="0.45">
      <c r="E5" s="3"/>
      <c r="F5" s="3"/>
      <c r="G5" s="3"/>
      <c r="H5" s="3"/>
      <c r="I5" s="3"/>
      <c r="J5" s="3"/>
      <c r="K5" s="3"/>
      <c r="L5" s="3"/>
      <c r="M5" s="3"/>
      <c r="N5" s="3"/>
      <c r="O5" s="3"/>
      <c r="P5" s="3"/>
      <c r="Q5" s="3"/>
      <c r="R5" s="3"/>
      <c r="S5" s="3"/>
      <c r="T5" s="3"/>
      <c r="U5" s="3"/>
      <c r="V5" s="3"/>
      <c r="W5" s="209"/>
      <c r="X5" s="3"/>
      <c r="Y5" s="3"/>
      <c r="Z5" s="3"/>
      <c r="AA5" s="3"/>
      <c r="AB5" s="3"/>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row>
    <row r="6" spans="1:63" x14ac:dyDescent="0.45">
      <c r="E6" s="3"/>
      <c r="F6" s="3"/>
      <c r="G6" s="3"/>
      <c r="H6" s="3"/>
      <c r="I6" s="3"/>
      <c r="J6" s="3"/>
      <c r="K6" s="3"/>
      <c r="L6" s="3"/>
      <c r="M6" s="3"/>
      <c r="N6" s="3"/>
      <c r="O6" s="3"/>
      <c r="P6" s="3"/>
      <c r="Q6" s="3"/>
      <c r="R6" s="3"/>
      <c r="S6" s="3"/>
      <c r="T6" s="3"/>
      <c r="U6" s="3"/>
      <c r="V6" s="3"/>
      <c r="W6" s="3"/>
      <c r="X6" s="3"/>
      <c r="Y6" s="3"/>
      <c r="Z6" s="3"/>
      <c r="AA6" s="3"/>
      <c r="AB6" s="3"/>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row>
    <row r="7" spans="1:63" x14ac:dyDescent="0.45">
      <c r="D7" s="19">
        <f>'様式第6号-2（共通）'!$E$6</f>
        <v>0</v>
      </c>
      <c r="E7" s="3"/>
      <c r="F7" s="3"/>
      <c r="G7" s="3"/>
      <c r="H7" s="3"/>
      <c r="I7" s="3"/>
      <c r="J7" s="3"/>
      <c r="K7" s="3"/>
      <c r="L7" s="3"/>
      <c r="M7" s="3"/>
      <c r="N7" s="3"/>
      <c r="O7" s="3"/>
      <c r="P7" s="3"/>
      <c r="Q7" s="3"/>
      <c r="R7" s="3"/>
      <c r="S7" s="3"/>
      <c r="T7" s="3"/>
      <c r="U7" s="3"/>
      <c r="V7" s="3"/>
      <c r="W7" s="3"/>
      <c r="X7" s="3"/>
      <c r="Y7" s="3"/>
      <c r="Z7" s="3"/>
      <c r="AA7" s="3"/>
      <c r="AB7" s="3"/>
    </row>
    <row r="8" spans="1:63" x14ac:dyDescent="0.45">
      <c r="D8" s="19">
        <f>'様式第6号-2（共通）'!C14:H14</f>
        <v>0</v>
      </c>
      <c r="E8" s="3"/>
      <c r="F8" s="3"/>
      <c r="G8" s="3"/>
      <c r="H8" s="3"/>
      <c r="I8" s="3"/>
      <c r="J8" s="3"/>
      <c r="K8" s="3"/>
      <c r="L8" s="3"/>
      <c r="M8" s="3"/>
      <c r="N8" s="3"/>
      <c r="O8" s="3"/>
      <c r="P8" s="3"/>
      <c r="Q8" s="3"/>
      <c r="R8" s="3"/>
      <c r="S8" s="3"/>
      <c r="T8" s="3"/>
      <c r="U8" s="3"/>
      <c r="V8" s="3"/>
      <c r="W8" s="3"/>
      <c r="X8" s="3"/>
      <c r="Y8" s="3"/>
      <c r="Z8" s="3"/>
      <c r="AA8" s="3"/>
      <c r="AB8" s="3"/>
    </row>
    <row r="9" spans="1:63" x14ac:dyDescent="0.45">
      <c r="E9" s="14"/>
      <c r="F9" s="3"/>
      <c r="G9" s="3"/>
      <c r="H9" s="3"/>
      <c r="I9" s="3"/>
      <c r="J9" s="3"/>
      <c r="K9" s="8"/>
      <c r="L9" s="3"/>
      <c r="M9" s="3"/>
      <c r="N9" s="3"/>
      <c r="O9" s="3"/>
      <c r="P9" s="3"/>
      <c r="Q9" s="8"/>
      <c r="R9" s="3"/>
      <c r="S9" s="3"/>
      <c r="T9" s="3"/>
      <c r="U9" s="3"/>
      <c r="V9" s="14"/>
      <c r="W9" s="3"/>
      <c r="X9" s="3"/>
      <c r="Y9" s="3"/>
      <c r="Z9" s="3"/>
      <c r="AA9" s="3"/>
      <c r="AB9" s="3"/>
    </row>
    <row r="10" spans="1:63" x14ac:dyDescent="0.45">
      <c r="E10" s="3"/>
      <c r="F10" s="3"/>
      <c r="G10" s="3"/>
      <c r="H10" s="3"/>
      <c r="I10" s="3"/>
      <c r="J10" s="3"/>
      <c r="K10" s="3"/>
      <c r="L10" s="3"/>
      <c r="M10" s="3"/>
      <c r="N10" s="3"/>
      <c r="O10" s="3"/>
      <c r="P10" s="3"/>
      <c r="Q10" s="3"/>
      <c r="R10" s="3"/>
      <c r="S10" s="3"/>
      <c r="T10" s="3"/>
      <c r="U10" s="3"/>
      <c r="V10" s="3"/>
      <c r="W10" s="3"/>
      <c r="X10" s="3"/>
      <c r="Y10" s="3"/>
      <c r="Z10" s="3"/>
      <c r="AA10" s="3"/>
      <c r="AB10" s="3"/>
    </row>
    <row r="11" spans="1:63" x14ac:dyDescent="0.45">
      <c r="E11" s="3"/>
      <c r="F11" s="3"/>
      <c r="G11" s="3"/>
      <c r="H11" s="3"/>
      <c r="I11" s="3"/>
      <c r="J11" s="3"/>
      <c r="K11" s="3"/>
      <c r="L11" s="3"/>
      <c r="M11" s="3"/>
      <c r="N11" s="3"/>
      <c r="O11" s="3"/>
      <c r="P11" s="3"/>
      <c r="Q11" s="3"/>
      <c r="R11" s="3"/>
      <c r="S11" s="3"/>
      <c r="T11" s="3"/>
      <c r="U11" s="3"/>
      <c r="V11" s="3"/>
      <c r="W11" s="3"/>
      <c r="X11" s="3"/>
      <c r="Y11" s="3"/>
      <c r="Z11" s="3"/>
      <c r="AA11" s="3"/>
      <c r="AB11" s="3"/>
    </row>
    <row r="82" spans="5:10" x14ac:dyDescent="0.45">
      <c r="E82" s="19" t="s">
        <v>279</v>
      </c>
      <c r="F82" s="19" t="s">
        <v>61</v>
      </c>
      <c r="G82" s="19" t="s">
        <v>185</v>
      </c>
      <c r="I82" s="19" t="s">
        <v>61</v>
      </c>
      <c r="J82" s="19" t="s">
        <v>279</v>
      </c>
    </row>
    <row r="83" spans="5:10" x14ac:dyDescent="0.45">
      <c r="F83" s="19" t="s">
        <v>61</v>
      </c>
      <c r="G83" s="19" t="s">
        <v>186</v>
      </c>
      <c r="I83" s="19" t="s">
        <v>61</v>
      </c>
    </row>
    <row r="84" spans="5:10" x14ac:dyDescent="0.45">
      <c r="E84" s="19" t="s">
        <v>28</v>
      </c>
      <c r="I84" s="19" t="s">
        <v>187</v>
      </c>
      <c r="J84" s="19" t="s">
        <v>28</v>
      </c>
    </row>
    <row r="85" spans="5:10" x14ac:dyDescent="0.45">
      <c r="H85" s="19" t="s">
        <v>188</v>
      </c>
    </row>
    <row r="86" spans="5:10" x14ac:dyDescent="0.45">
      <c r="H86" s="19" t="s">
        <v>188</v>
      </c>
    </row>
    <row r="87" spans="5:10" x14ac:dyDescent="0.45">
      <c r="E87" s="19" t="s">
        <v>29</v>
      </c>
      <c r="J87" s="19" t="s">
        <v>29</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79998168889431442"/>
  </sheetPr>
  <dimension ref="A1:AZ18"/>
  <sheetViews>
    <sheetView zoomScale="85" zoomScaleNormal="85" workbookViewId="0">
      <pane xSplit="4" ySplit="3" topLeftCell="E4" activePane="bottomRight" state="frozen"/>
      <selection pane="topRight" activeCell="E1" sqref="E1"/>
      <selection pane="bottomLeft" activeCell="A4" sqref="A4"/>
      <selection pane="bottomRight" activeCell="AU1" sqref="AU1:AU4"/>
    </sheetView>
  </sheetViews>
  <sheetFormatPr defaultRowHeight="18" x14ac:dyDescent="0.45"/>
  <sheetData>
    <row r="1" spans="1:52" x14ac:dyDescent="0.45">
      <c r="E1" s="241"/>
      <c r="F1" s="241"/>
      <c r="G1" s="241"/>
      <c r="H1" s="241"/>
      <c r="I1" s="241"/>
      <c r="J1" s="241"/>
      <c r="K1" s="255"/>
      <c r="L1" s="255"/>
      <c r="M1" s="241"/>
      <c r="N1" s="241"/>
      <c r="O1" s="241"/>
      <c r="P1" s="241"/>
      <c r="Q1" s="241"/>
      <c r="R1" s="241"/>
      <c r="S1" s="241"/>
      <c r="T1" s="241"/>
      <c r="U1" s="241"/>
      <c r="V1" s="241"/>
      <c r="W1" s="241"/>
      <c r="X1" s="241"/>
      <c r="Y1" s="241"/>
      <c r="Z1" s="241"/>
      <c r="AA1" s="255"/>
      <c r="AB1" s="241"/>
      <c r="AC1" s="241"/>
      <c r="AD1" s="241"/>
      <c r="AE1" s="241"/>
      <c r="AF1" s="241"/>
      <c r="AG1" s="241"/>
      <c r="AH1" s="241"/>
      <c r="AI1" s="241"/>
      <c r="AJ1" s="241"/>
      <c r="AK1" s="255"/>
      <c r="AL1" s="259"/>
      <c r="AM1" s="255"/>
      <c r="AN1" s="259"/>
      <c r="AO1" s="255"/>
      <c r="AP1" s="259"/>
      <c r="AQ1" s="255"/>
      <c r="AR1" s="255"/>
      <c r="AS1" s="255"/>
      <c r="AT1" s="255"/>
      <c r="AU1" s="241"/>
      <c r="AV1" s="241"/>
      <c r="AW1" s="241"/>
      <c r="AX1" s="241"/>
      <c r="AY1" s="241"/>
      <c r="AZ1" s="241"/>
    </row>
    <row r="2" spans="1:52" x14ac:dyDescent="0.45">
      <c r="E2" t="s">
        <v>589</v>
      </c>
      <c r="F2" t="s">
        <v>590</v>
      </c>
      <c r="G2" t="s">
        <v>591</v>
      </c>
      <c r="H2" t="s">
        <v>592</v>
      </c>
      <c r="I2" t="s">
        <v>593</v>
      </c>
      <c r="J2" t="s">
        <v>594</v>
      </c>
      <c r="K2" s="254" t="s">
        <v>595</v>
      </c>
      <c r="L2" s="254" t="s">
        <v>635</v>
      </c>
      <c r="M2" t="s">
        <v>636</v>
      </c>
      <c r="N2" t="s">
        <v>637</v>
      </c>
      <c r="O2" s="254" t="s">
        <v>638</v>
      </c>
      <c r="P2" s="19" t="s">
        <v>456</v>
      </c>
      <c r="Q2" s="19" t="s">
        <v>639</v>
      </c>
      <c r="R2" s="254" t="s">
        <v>640</v>
      </c>
      <c r="S2" s="19" t="s">
        <v>641</v>
      </c>
      <c r="T2" s="19" t="s">
        <v>642</v>
      </c>
      <c r="U2" s="254" t="s">
        <v>643</v>
      </c>
      <c r="V2" s="19" t="s">
        <v>644</v>
      </c>
      <c r="W2" s="19" t="s">
        <v>645</v>
      </c>
      <c r="X2" s="254" t="s">
        <v>646</v>
      </c>
      <c r="Y2" s="19" t="s">
        <v>647</v>
      </c>
      <c r="Z2" s="19" t="s">
        <v>648</v>
      </c>
      <c r="AA2" s="254" t="s">
        <v>608</v>
      </c>
      <c r="AB2" t="s">
        <v>609</v>
      </c>
      <c r="AC2" s="254" t="s">
        <v>657</v>
      </c>
      <c r="AD2" t="s">
        <v>658</v>
      </c>
      <c r="AE2" s="254" t="s">
        <v>659</v>
      </c>
      <c r="AF2" s="19" t="s">
        <v>660</v>
      </c>
      <c r="AG2" s="254" t="s">
        <v>661</v>
      </c>
      <c r="AH2" s="19" t="s">
        <v>662</v>
      </c>
      <c r="AI2" s="254" t="s">
        <v>663</v>
      </c>
      <c r="AJ2" t="s">
        <v>664</v>
      </c>
      <c r="AK2" s="254" t="s">
        <v>268</v>
      </c>
      <c r="AL2" s="254" t="s">
        <v>670</v>
      </c>
      <c r="AM2" s="254" t="s">
        <v>596</v>
      </c>
      <c r="AN2" s="254" t="s">
        <v>671</v>
      </c>
      <c r="AO2" s="254" t="s">
        <v>597</v>
      </c>
      <c r="AP2" s="254" t="s">
        <v>672</v>
      </c>
      <c r="AQ2" s="262" t="s">
        <v>674</v>
      </c>
      <c r="AR2" s="262" t="s">
        <v>598</v>
      </c>
      <c r="AS2" s="262" t="s">
        <v>599</v>
      </c>
      <c r="AT2" s="262" t="s">
        <v>600</v>
      </c>
      <c r="AU2" t="s">
        <v>601</v>
      </c>
    </row>
    <row r="3" spans="1:52" x14ac:dyDescent="0.45">
      <c r="A3" t="str">
        <f>'集計シート-CLT'!A3</f>
        <v>回答分類</v>
      </c>
      <c r="B3" t="str">
        <f>'集計シート-CLT'!B3</f>
        <v>事業№</v>
      </c>
      <c r="C3" t="str">
        <f>'集計シート-CLT'!C3</f>
        <v>事業申請者名：</v>
      </c>
      <c r="D3" t="str">
        <f>'集計シート-CLT'!D3</f>
        <v>物件名</v>
      </c>
      <c r="E3" s="241" t="s">
        <v>11</v>
      </c>
      <c r="F3" s="241" t="s">
        <v>12</v>
      </c>
      <c r="G3" s="241" t="s">
        <v>602</v>
      </c>
      <c r="H3" s="241" t="s">
        <v>603</v>
      </c>
      <c r="I3" s="241" t="s">
        <v>582</v>
      </c>
      <c r="J3" s="241" t="s">
        <v>583</v>
      </c>
      <c r="K3" s="255" t="s">
        <v>584</v>
      </c>
      <c r="L3" s="255" t="s">
        <v>630</v>
      </c>
      <c r="M3" s="241" t="s">
        <v>631</v>
      </c>
      <c r="N3" s="241" t="s">
        <v>632</v>
      </c>
      <c r="O3" s="255" t="s">
        <v>633</v>
      </c>
      <c r="P3" s="241" t="s">
        <v>634</v>
      </c>
      <c r="Q3" s="241" t="s">
        <v>604</v>
      </c>
      <c r="R3" s="255" t="s">
        <v>605</v>
      </c>
      <c r="S3" s="241" t="s">
        <v>606</v>
      </c>
      <c r="T3" s="241" t="s">
        <v>607</v>
      </c>
      <c r="U3" s="255" t="s">
        <v>605</v>
      </c>
      <c r="V3" s="241" t="s">
        <v>606</v>
      </c>
      <c r="W3" s="241" t="s">
        <v>607</v>
      </c>
      <c r="X3" s="255" t="s">
        <v>605</v>
      </c>
      <c r="Y3" s="241" t="s">
        <v>606</v>
      </c>
      <c r="Z3" s="241" t="s">
        <v>607</v>
      </c>
      <c r="AA3" s="255" t="s">
        <v>649</v>
      </c>
      <c r="AB3" s="241" t="s">
        <v>610</v>
      </c>
      <c r="AC3" s="255" t="s">
        <v>650</v>
      </c>
      <c r="AD3" s="241" t="s">
        <v>611</v>
      </c>
      <c r="AE3" s="255" t="s">
        <v>651</v>
      </c>
      <c r="AF3" s="241" t="s">
        <v>652</v>
      </c>
      <c r="AG3" s="255" t="s">
        <v>653</v>
      </c>
      <c r="AH3" s="241" t="s">
        <v>654</v>
      </c>
      <c r="AI3" s="255" t="s">
        <v>655</v>
      </c>
      <c r="AJ3" s="241" t="s">
        <v>656</v>
      </c>
      <c r="AK3" s="255" t="s">
        <v>669</v>
      </c>
      <c r="AL3" s="255" t="s">
        <v>667</v>
      </c>
      <c r="AM3" s="255" t="s">
        <v>668</v>
      </c>
      <c r="AN3" s="260" t="s">
        <v>666</v>
      </c>
      <c r="AO3" s="255" t="s">
        <v>19</v>
      </c>
      <c r="AP3" s="255" t="s">
        <v>665</v>
      </c>
      <c r="AQ3" s="255" t="s">
        <v>673</v>
      </c>
      <c r="AR3" s="255" t="s">
        <v>585</v>
      </c>
      <c r="AS3" s="255" t="s">
        <v>586</v>
      </c>
      <c r="AT3" s="255" t="s">
        <v>587</v>
      </c>
      <c r="AU3" s="241" t="s">
        <v>20</v>
      </c>
      <c r="AV3" s="241" t="s">
        <v>588</v>
      </c>
      <c r="AW3" s="241" t="s">
        <v>279</v>
      </c>
      <c r="AX3" s="241" t="s">
        <v>28</v>
      </c>
      <c r="AY3" s="241" t="s">
        <v>29</v>
      </c>
      <c r="AZ3" s="241"/>
    </row>
    <row r="4" spans="1:52" x14ac:dyDescent="0.45">
      <c r="A4" t="s">
        <v>618</v>
      </c>
      <c r="B4">
        <f>'集計シート-CLT'!B4</f>
        <v>0</v>
      </c>
      <c r="C4">
        <f>'集計シート-CLT'!C4</f>
        <v>0</v>
      </c>
      <c r="D4">
        <f>'集計シート-CLT'!D4</f>
        <v>0</v>
      </c>
      <c r="E4" s="242">
        <f>'様式第6号-2-②（CLT）'!$F59</f>
        <v>0</v>
      </c>
      <c r="F4" s="242">
        <f>'様式第6号-2-②（CLT）'!$F60</f>
        <v>0</v>
      </c>
      <c r="G4" s="243">
        <f>'様式第6号-2-②（CLT）'!$F61</f>
        <v>0</v>
      </c>
      <c r="H4" s="243">
        <f>'様式第6号-2-②（CLT）'!$F62</f>
        <v>0</v>
      </c>
      <c r="I4" s="243">
        <f>'様式第6号-2-②（CLT）'!$F63</f>
        <v>0</v>
      </c>
      <c r="J4" s="243">
        <f>'様式第6号-2-②（CLT）'!$F64</f>
        <v>0</v>
      </c>
      <c r="K4" s="256">
        <f>'様式第6号-2-②（CLT）'!$F65</f>
        <v>0</v>
      </c>
      <c r="L4" s="256">
        <f>'様式第6号-2-②（CLT）'!$G66</f>
        <v>0</v>
      </c>
      <c r="M4" s="243">
        <f>'様式第6号-2-②（CLT）'!$G67</f>
        <v>0</v>
      </c>
      <c r="N4" s="243">
        <f>'様式第6号-2-②（CLT）'!$G68</f>
        <v>0</v>
      </c>
      <c r="O4" s="256">
        <f>'様式第6号-2-②（CLT）'!$H66</f>
        <v>0</v>
      </c>
      <c r="P4" s="243">
        <f>'様式第6号-2-②（CLT）'!$H67</f>
        <v>0</v>
      </c>
      <c r="Q4" s="243">
        <f>'様式第6号-2-②（CLT）'!$H68</f>
        <v>0</v>
      </c>
      <c r="R4" s="256">
        <f>'様式第6号-2-②（CLT）'!$I66</f>
        <v>0</v>
      </c>
      <c r="S4" s="243">
        <f>'様式第6号-2-②（CLT）'!$I67</f>
        <v>0</v>
      </c>
      <c r="T4" s="243">
        <f>'様式第6号-2-②（CLT）'!$I68</f>
        <v>0</v>
      </c>
      <c r="U4" s="256">
        <f>'様式第6号-2-②（CLT）'!$J66</f>
        <v>0</v>
      </c>
      <c r="V4" s="243">
        <f>'様式第6号-2-②（CLT）'!$J67</f>
        <v>0</v>
      </c>
      <c r="W4" s="243">
        <f>'様式第6号-2-②（CLT）'!$J68</f>
        <v>0</v>
      </c>
      <c r="X4" s="256">
        <f>'様式第6号-2-②（CLT）'!$K66</f>
        <v>0</v>
      </c>
      <c r="Y4" s="243">
        <f>'様式第6号-2-②（CLT）'!$K67</f>
        <v>0</v>
      </c>
      <c r="Z4" s="243">
        <f>'様式第6号-2-②（CLT）'!$K68</f>
        <v>0</v>
      </c>
      <c r="AA4" s="256">
        <f>'様式第6号-2-②（CLT）'!G69</f>
        <v>0</v>
      </c>
      <c r="AB4" s="243">
        <f>'様式第6号-2-②（CLT）'!G70</f>
        <v>0</v>
      </c>
      <c r="AC4" s="256">
        <f>'様式第6号-2-②（CLT）'!H69</f>
        <v>0</v>
      </c>
      <c r="AD4" s="243">
        <f>'様式第6号-2-②（CLT）'!H70</f>
        <v>0</v>
      </c>
      <c r="AE4" s="256">
        <f>'様式第6号-2-②（CLT）'!I69</f>
        <v>0</v>
      </c>
      <c r="AF4" s="243">
        <f>'様式第6号-2-②（CLT）'!I70</f>
        <v>0</v>
      </c>
      <c r="AG4" s="256">
        <f>'様式第6号-2-②（CLT）'!J69</f>
        <v>0</v>
      </c>
      <c r="AH4" s="243">
        <f>'様式第6号-2-②（CLT）'!J70</f>
        <v>0</v>
      </c>
      <c r="AI4" s="256">
        <f>'様式第6号-2-②（CLT）'!K69</f>
        <v>0</v>
      </c>
      <c r="AJ4" s="243">
        <f>'様式第6号-2-②（CLT）'!K70</f>
        <v>0</v>
      </c>
      <c r="AK4" s="257">
        <f>'様式第6号-2-②（CLT）'!F71</f>
        <v>0</v>
      </c>
      <c r="AL4" s="257">
        <f>'様式第6号-2-②（CLT）'!L71</f>
        <v>0</v>
      </c>
      <c r="AM4" s="256">
        <f>'様式第6号-2-②（CLT）'!F72</f>
        <v>0</v>
      </c>
      <c r="AN4" s="261">
        <f>'様式第6号-2-②（CLT）'!L72</f>
        <v>0</v>
      </c>
      <c r="AO4" s="258">
        <f>'様式第6号-2-②（CLT）'!F73</f>
        <v>0</v>
      </c>
      <c r="AP4" s="258">
        <f>'様式第6号-2-②（CLT）'!L73</f>
        <v>0</v>
      </c>
      <c r="AQ4" s="258"/>
      <c r="AR4" s="256">
        <f>'様式第6号-2-②（CLT）'!O64</f>
        <v>0</v>
      </c>
      <c r="AS4" s="256">
        <f>'様式第6号-2-②（CLT）'!Q64</f>
        <v>0</v>
      </c>
      <c r="AT4" s="256">
        <f>'様式第6号-2-②（CLT）'!R64</f>
        <v>0</v>
      </c>
      <c r="AU4" s="243">
        <f>'様式第6号-2-②（CLT）'!R64</f>
        <v>0</v>
      </c>
      <c r="AV4" s="243">
        <f>'様式第6号-2-②（CLT）'!S64</f>
        <v>0</v>
      </c>
      <c r="AW4" s="243">
        <f>'様式第6号-2-②（CLT）'!T64</f>
        <v>0</v>
      </c>
      <c r="AX4" s="243">
        <f>'様式第6号-2-②（CLT）'!U64</f>
        <v>0</v>
      </c>
      <c r="AY4" s="243">
        <f>'様式第6号-2-②（CLT）'!V64</f>
        <v>0</v>
      </c>
      <c r="AZ4" s="243">
        <f>'様式第6号-2-②（CLT）'!W64</f>
        <v>0</v>
      </c>
    </row>
    <row r="18" spans="12:26" x14ac:dyDescent="0.45">
      <c r="L18" s="240"/>
      <c r="M18" s="240"/>
      <c r="N18" s="240"/>
      <c r="O18" s="240"/>
      <c r="P18" s="240"/>
      <c r="Q18" s="240"/>
      <c r="R18" s="240"/>
      <c r="S18" s="240"/>
      <c r="T18" s="240"/>
      <c r="U18" s="240"/>
      <c r="V18" s="240"/>
      <c r="W18" s="240"/>
      <c r="X18" s="240"/>
      <c r="Y18" s="240"/>
      <c r="Z18" s="240"/>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sheetPr>
  <dimension ref="B1:BC80"/>
  <sheetViews>
    <sheetView showGridLines="0" tabSelected="1" view="pageBreakPreview" zoomScaleNormal="100" zoomScaleSheetLayoutView="100" workbookViewId="0">
      <selection activeCell="B22" sqref="B22"/>
    </sheetView>
  </sheetViews>
  <sheetFormatPr defaultColWidth="9" defaultRowHeight="15" x14ac:dyDescent="0.45"/>
  <cols>
    <col min="1" max="1" width="2.8984375" style="58" customWidth="1"/>
    <col min="2" max="2" width="4.09765625" style="58" customWidth="1"/>
    <col min="3" max="3" width="6.5" style="58" customWidth="1"/>
    <col min="4" max="4" width="7.09765625" style="58" customWidth="1"/>
    <col min="5" max="5" width="7.59765625" style="58" customWidth="1"/>
    <col min="6" max="6" width="6.69921875" style="58" customWidth="1"/>
    <col min="7" max="7" width="5.3984375" style="58" customWidth="1"/>
    <col min="8" max="8" width="6.3984375" style="113" customWidth="1"/>
    <col min="9" max="10" width="5.8984375" style="58" customWidth="1"/>
    <col min="11" max="11" width="7.09765625" style="58" customWidth="1"/>
    <col min="12" max="12" width="7.59765625" style="58" customWidth="1"/>
    <col min="13" max="13" width="6.19921875" style="58" customWidth="1"/>
    <col min="14" max="14" width="5.3984375" style="58" customWidth="1"/>
    <col min="15" max="15" width="6.19921875" style="58" customWidth="1"/>
    <col min="16" max="16" width="5.8984375" style="113" customWidth="1"/>
    <col min="17" max="17" width="3.59765625" style="413" customWidth="1"/>
    <col min="18" max="18" width="4.5" style="58" customWidth="1"/>
    <col min="19" max="19" width="5.19921875" style="58" customWidth="1"/>
    <col min="20" max="20" width="8.69921875" style="29" hidden="1" customWidth="1"/>
    <col min="21" max="22" width="9" style="29" hidden="1" customWidth="1"/>
    <col min="23" max="25" width="6.59765625" style="29" hidden="1" customWidth="1"/>
    <col min="26" max="27" width="9" style="29" hidden="1" customWidth="1"/>
    <col min="28" max="28" width="5.3984375" style="23" hidden="1" customWidth="1"/>
    <col min="29" max="29" width="5.09765625" style="29" hidden="1" customWidth="1"/>
    <col min="30" max="30" width="4.5" style="29" hidden="1" customWidth="1"/>
    <col min="31" max="31" width="8.3984375" style="29" hidden="1" customWidth="1"/>
    <col min="32" max="34" width="5.09765625" style="29" hidden="1" customWidth="1"/>
    <col min="35" max="35" width="9" style="58" hidden="1" customWidth="1"/>
    <col min="36" max="37" width="9" style="58" customWidth="1"/>
    <col min="38" max="38" width="9" style="58"/>
    <col min="39" max="55" width="0" style="58" hidden="1" customWidth="1"/>
    <col min="56" max="16384" width="9" style="58"/>
  </cols>
  <sheetData>
    <row r="1" spans="2:55" x14ac:dyDescent="0.45">
      <c r="B1" s="58" t="s">
        <v>710</v>
      </c>
    </row>
    <row r="2" spans="2:55" ht="18.75" customHeight="1" x14ac:dyDescent="0.45">
      <c r="B2" s="485" t="s">
        <v>711</v>
      </c>
      <c r="C2" s="485"/>
      <c r="D2" s="485"/>
      <c r="E2" s="485"/>
      <c r="F2" s="485"/>
      <c r="G2" s="485"/>
      <c r="H2" s="485"/>
      <c r="I2" s="485"/>
      <c r="J2" s="485"/>
      <c r="K2" s="485"/>
      <c r="L2" s="485"/>
      <c r="M2" s="485"/>
      <c r="N2" s="485"/>
      <c r="O2" s="485"/>
      <c r="P2" s="485"/>
    </row>
    <row r="4" spans="2:55" ht="18.75" customHeight="1" x14ac:dyDescent="0.45">
      <c r="D4" s="82" t="s">
        <v>63</v>
      </c>
      <c r="E4" s="486"/>
      <c r="F4" s="486"/>
      <c r="Q4" s="414"/>
      <c r="R4" s="61"/>
      <c r="S4" s="61"/>
      <c r="T4" s="176"/>
      <c r="U4" s="30"/>
      <c r="V4" s="30"/>
      <c r="W4" s="30"/>
      <c r="X4" s="30"/>
      <c r="Y4" s="30"/>
      <c r="Z4" s="30"/>
      <c r="AA4" s="22"/>
      <c r="AB4" s="22" t="s">
        <v>712</v>
      </c>
      <c r="AC4" s="22"/>
      <c r="AD4" s="415"/>
      <c r="AE4" s="415"/>
      <c r="AF4" s="416"/>
      <c r="AH4" s="23"/>
      <c r="AI4" s="65"/>
      <c r="AJ4" s="113"/>
      <c r="BC4" s="58">
        <f>E4</f>
        <v>0</v>
      </c>
    </row>
    <row r="5" spans="2:55" ht="18.75" customHeight="1" x14ac:dyDescent="0.45">
      <c r="D5" s="82" t="s">
        <v>197</v>
      </c>
      <c r="E5" s="487"/>
      <c r="F5" s="487"/>
      <c r="G5" s="487"/>
      <c r="H5" s="487"/>
      <c r="I5" s="487"/>
      <c r="J5" s="487"/>
      <c r="K5" s="487"/>
      <c r="L5" s="487"/>
      <c r="M5" s="487"/>
      <c r="N5" s="487"/>
      <c r="O5" s="487"/>
      <c r="Q5" s="414"/>
      <c r="R5" s="61"/>
      <c r="S5" s="61"/>
      <c r="T5" s="57"/>
      <c r="U5" s="30"/>
      <c r="V5" s="30"/>
      <c r="W5" s="30"/>
      <c r="X5" s="30"/>
      <c r="Y5" s="30"/>
      <c r="Z5" s="30"/>
      <c r="AA5" s="22"/>
      <c r="AB5" s="22" t="s">
        <v>713</v>
      </c>
      <c r="AC5" s="22"/>
      <c r="AD5" s="415"/>
      <c r="AE5" s="415"/>
      <c r="AF5" s="416"/>
      <c r="AH5" s="23"/>
      <c r="AI5" s="65"/>
      <c r="AJ5" s="113"/>
      <c r="BC5" s="58">
        <f>E5</f>
        <v>0</v>
      </c>
    </row>
    <row r="6" spans="2:55" ht="18.75" customHeight="1" x14ac:dyDescent="0.45">
      <c r="D6" s="82" t="s">
        <v>64</v>
      </c>
      <c r="E6" s="488"/>
      <c r="F6" s="488"/>
      <c r="G6" s="488"/>
      <c r="H6" s="488"/>
      <c r="I6" s="488"/>
      <c r="J6" s="488"/>
      <c r="K6" s="488"/>
      <c r="L6" s="488"/>
      <c r="M6" s="488"/>
      <c r="N6" s="488"/>
      <c r="O6" s="488"/>
      <c r="Q6" s="414"/>
      <c r="R6" s="61"/>
      <c r="S6" s="61"/>
      <c r="T6" s="57"/>
      <c r="U6" s="30"/>
      <c r="V6" s="30"/>
      <c r="W6" s="30"/>
      <c r="X6" s="30"/>
      <c r="Y6" s="30"/>
      <c r="Z6" s="30"/>
      <c r="AA6" s="22"/>
      <c r="AB6" s="22" t="s">
        <v>714</v>
      </c>
      <c r="AC6" s="22"/>
      <c r="AD6" s="415"/>
      <c r="AE6" s="415"/>
      <c r="AF6" s="416"/>
      <c r="AH6" s="23"/>
      <c r="AI6" s="65"/>
      <c r="AJ6" s="113"/>
      <c r="BC6" s="58">
        <f>E6</f>
        <v>0</v>
      </c>
    </row>
    <row r="7" spans="2:55" x14ac:dyDescent="0.45">
      <c r="D7" s="82"/>
      <c r="E7" s="73"/>
      <c r="F7" s="73"/>
      <c r="G7" s="73"/>
      <c r="H7" s="75"/>
      <c r="I7" s="73"/>
      <c r="J7" s="73"/>
      <c r="K7" s="73"/>
      <c r="L7" s="73"/>
      <c r="M7" s="73"/>
      <c r="N7" s="73"/>
      <c r="O7" s="73"/>
      <c r="Q7" s="414"/>
      <c r="R7" s="61"/>
      <c r="S7" s="61"/>
      <c r="T7" s="57"/>
      <c r="U7" s="30"/>
      <c r="V7" s="30"/>
      <c r="W7" s="30"/>
      <c r="X7" s="30"/>
      <c r="Y7" s="30"/>
      <c r="Z7" s="30"/>
      <c r="AA7" s="22"/>
      <c r="AB7" s="22"/>
      <c r="AC7" s="22"/>
      <c r="AD7" s="415"/>
      <c r="AE7" s="415"/>
      <c r="AF7" s="416"/>
      <c r="AH7" s="23"/>
      <c r="AI7" s="65"/>
      <c r="AJ7" s="113"/>
    </row>
    <row r="8" spans="2:55" x14ac:dyDescent="0.45">
      <c r="B8" s="58" t="s">
        <v>715</v>
      </c>
      <c r="AB8" s="22"/>
    </row>
    <row r="9" spans="2:55" x14ac:dyDescent="0.45">
      <c r="B9" s="58" t="s">
        <v>716</v>
      </c>
      <c r="AB9" s="22"/>
    </row>
    <row r="10" spans="2:55" x14ac:dyDescent="0.45">
      <c r="AB10" s="22"/>
    </row>
    <row r="11" spans="2:55" x14ac:dyDescent="0.45">
      <c r="C11" s="489" t="s">
        <v>717</v>
      </c>
      <c r="D11" s="491"/>
      <c r="E11" s="492"/>
      <c r="F11" s="492"/>
      <c r="G11" s="492"/>
      <c r="H11" s="495" t="s">
        <v>578</v>
      </c>
      <c r="I11" s="496"/>
      <c r="J11" s="495" t="s">
        <v>718</v>
      </c>
      <c r="K11" s="495"/>
      <c r="L11" s="492"/>
      <c r="M11" s="492"/>
      <c r="N11" s="492"/>
      <c r="O11" s="492"/>
      <c r="P11" s="496" t="s">
        <v>719</v>
      </c>
      <c r="R11" s="60"/>
      <c r="S11" s="29"/>
      <c r="AA11" s="22" t="s">
        <v>720</v>
      </c>
      <c r="AB11" s="29"/>
      <c r="AH11" s="58"/>
      <c r="BB11" s="58">
        <f>D11</f>
        <v>0</v>
      </c>
    </row>
    <row r="12" spans="2:55" x14ac:dyDescent="0.45">
      <c r="C12" s="490"/>
      <c r="D12" s="493"/>
      <c r="E12" s="494"/>
      <c r="F12" s="494"/>
      <c r="G12" s="494"/>
      <c r="H12" s="497"/>
      <c r="I12" s="498"/>
      <c r="J12" s="497"/>
      <c r="K12" s="497"/>
      <c r="L12" s="494"/>
      <c r="M12" s="494"/>
      <c r="N12" s="494"/>
      <c r="O12" s="494"/>
      <c r="P12" s="498"/>
      <c r="R12" s="60"/>
      <c r="S12" s="29"/>
      <c r="AA12" s="23" t="s">
        <v>721</v>
      </c>
      <c r="AB12" s="29"/>
      <c r="AH12" s="58"/>
      <c r="BB12" s="58">
        <f>L11</f>
        <v>0</v>
      </c>
    </row>
    <row r="13" spans="2:55" ht="18.75" customHeight="1" x14ac:dyDescent="0.45">
      <c r="C13" s="499" t="s">
        <v>722</v>
      </c>
      <c r="D13" s="499"/>
      <c r="E13" s="499"/>
      <c r="F13" s="499"/>
      <c r="G13" s="499"/>
      <c r="H13" s="499"/>
      <c r="I13" s="499"/>
      <c r="J13" s="499" t="s">
        <v>723</v>
      </c>
      <c r="K13" s="499"/>
      <c r="L13" s="499"/>
      <c r="M13" s="499"/>
      <c r="N13" s="499"/>
      <c r="O13" s="499"/>
      <c r="P13" s="499"/>
      <c r="R13" s="60"/>
      <c r="S13" s="29"/>
      <c r="T13" s="29" t="s">
        <v>724</v>
      </c>
      <c r="V13" s="29" t="s">
        <v>725</v>
      </c>
      <c r="W13" s="29" t="s">
        <v>726</v>
      </c>
      <c r="X13" s="29" t="s">
        <v>727</v>
      </c>
      <c r="Y13" s="29" t="s">
        <v>728</v>
      </c>
      <c r="AA13" s="23" t="s">
        <v>729</v>
      </c>
      <c r="AB13" s="29"/>
      <c r="AE13" s="29" t="s">
        <v>358</v>
      </c>
      <c r="AH13" s="58"/>
    </row>
    <row r="14" spans="2:55" ht="16.2" x14ac:dyDescent="0.45">
      <c r="C14" s="417" t="s">
        <v>189</v>
      </c>
      <c r="D14" s="63" t="s">
        <v>730</v>
      </c>
      <c r="E14" s="63"/>
      <c r="F14" s="418"/>
      <c r="G14" s="60" t="s">
        <v>731</v>
      </c>
      <c r="H14" s="418"/>
      <c r="I14" s="419" t="s">
        <v>732</v>
      </c>
      <c r="J14" s="417" t="s">
        <v>189</v>
      </c>
      <c r="K14" s="63" t="s">
        <v>733</v>
      </c>
      <c r="L14" s="61" t="s">
        <v>734</v>
      </c>
      <c r="M14" s="420"/>
      <c r="N14" s="60" t="s">
        <v>731</v>
      </c>
      <c r="O14" s="420"/>
      <c r="P14" s="419" t="s">
        <v>732</v>
      </c>
      <c r="R14" s="63"/>
      <c r="S14" s="29"/>
      <c r="T14" s="29" t="b">
        <f>COUNTIF(C14:C17,"□")&lt;&gt;4</f>
        <v>0</v>
      </c>
      <c r="V14" s="29">
        <f>IF(F14&gt;=1,1,0)</f>
        <v>0</v>
      </c>
      <c r="W14" s="29">
        <f>IF(H14&gt;=1,1,0)</f>
        <v>0</v>
      </c>
      <c r="X14" s="29">
        <f>IF(M14&gt;=1,1,0)</f>
        <v>0</v>
      </c>
      <c r="Y14" s="29">
        <f>IF(O14&gt;=1,1,0)</f>
        <v>0</v>
      </c>
      <c r="Z14" s="164" t="s">
        <v>735</v>
      </c>
      <c r="AA14" s="22" t="s">
        <v>736</v>
      </c>
      <c r="AB14" s="29" t="s">
        <v>737</v>
      </c>
      <c r="AC14" s="29" t="s">
        <v>738</v>
      </c>
      <c r="AD14" s="164" t="s">
        <v>739</v>
      </c>
      <c r="AE14" s="29" t="s">
        <v>740</v>
      </c>
      <c r="AF14" s="29" t="s">
        <v>741</v>
      </c>
      <c r="AG14" s="29" t="s">
        <v>742</v>
      </c>
      <c r="AH14" s="58"/>
    </row>
    <row r="15" spans="2:55" ht="16.2" x14ac:dyDescent="0.45">
      <c r="C15" s="417" t="s">
        <v>189</v>
      </c>
      <c r="D15" s="63" t="s">
        <v>743</v>
      </c>
      <c r="E15" s="63"/>
      <c r="F15" s="418"/>
      <c r="G15" s="60" t="s">
        <v>731</v>
      </c>
      <c r="H15" s="418"/>
      <c r="I15" s="419" t="s">
        <v>732</v>
      </c>
      <c r="J15" s="417" t="s">
        <v>189</v>
      </c>
      <c r="K15" s="63" t="s">
        <v>744</v>
      </c>
      <c r="L15" s="61" t="s">
        <v>734</v>
      </c>
      <c r="M15" s="420"/>
      <c r="N15" s="60" t="s">
        <v>731</v>
      </c>
      <c r="O15" s="420"/>
      <c r="P15" s="419" t="s">
        <v>732</v>
      </c>
      <c r="R15" s="63"/>
      <c r="S15" s="29"/>
      <c r="T15" s="29" t="b">
        <f>COUNTIF(J14:J18,"□")&lt;&gt;4</f>
        <v>0</v>
      </c>
      <c r="V15" s="29">
        <f>IF(F15&gt;=1,1,0)</f>
        <v>0</v>
      </c>
      <c r="W15" s="29">
        <f t="shared" ref="W15:W19" si="0">IF(H15&gt;=1,1,0)</f>
        <v>0</v>
      </c>
      <c r="X15" s="29">
        <f>IF(M15&gt;=1,1,0)</f>
        <v>0</v>
      </c>
      <c r="Y15" s="29">
        <f>IF(O15&gt;=1,1,0)</f>
        <v>0</v>
      </c>
      <c r="Z15" s="164" t="s">
        <v>421</v>
      </c>
      <c r="AA15" s="22" t="s">
        <v>745</v>
      </c>
      <c r="AB15" s="29" t="s">
        <v>746</v>
      </c>
      <c r="AC15" s="29" t="s">
        <v>747</v>
      </c>
      <c r="AD15" s="164" t="s">
        <v>748</v>
      </c>
      <c r="AE15" s="29" t="s">
        <v>749</v>
      </c>
      <c r="AF15" s="29" t="s">
        <v>750</v>
      </c>
      <c r="AG15" s="29" t="s">
        <v>751</v>
      </c>
      <c r="AH15" s="58"/>
    </row>
    <row r="16" spans="2:55" ht="16.2" x14ac:dyDescent="0.45">
      <c r="C16" s="417" t="s">
        <v>189</v>
      </c>
      <c r="D16" s="63" t="s">
        <v>752</v>
      </c>
      <c r="E16" s="63"/>
      <c r="F16" s="418"/>
      <c r="G16" s="60" t="s">
        <v>731</v>
      </c>
      <c r="H16" s="418"/>
      <c r="I16" s="419" t="s">
        <v>732</v>
      </c>
      <c r="J16" s="417" t="s">
        <v>189</v>
      </c>
      <c r="K16" s="63" t="s">
        <v>753</v>
      </c>
      <c r="L16" s="60"/>
      <c r="M16" s="500"/>
      <c r="N16" s="500"/>
      <c r="O16" s="500"/>
      <c r="P16" s="421" t="s">
        <v>719</v>
      </c>
      <c r="R16" s="106"/>
      <c r="S16" s="29"/>
      <c r="V16" s="29">
        <f>IF(F16&gt;=1,1,0)</f>
        <v>0</v>
      </c>
      <c r="W16" s="29">
        <f t="shared" si="0"/>
        <v>0</v>
      </c>
      <c r="X16" s="29">
        <f>IF(M16&gt;=1,1,0)</f>
        <v>0</v>
      </c>
      <c r="Z16" s="164" t="s">
        <v>754</v>
      </c>
      <c r="AA16" s="22" t="s">
        <v>755</v>
      </c>
      <c r="AB16" s="29" t="s">
        <v>756</v>
      </c>
      <c r="AC16" s="29" t="s">
        <v>757</v>
      </c>
      <c r="AD16" s="164" t="s">
        <v>758</v>
      </c>
      <c r="AE16" s="29" t="s">
        <v>759</v>
      </c>
      <c r="AF16" s="29" t="s">
        <v>760</v>
      </c>
      <c r="AH16" s="58"/>
    </row>
    <row r="17" spans="2:34" ht="16.2" x14ac:dyDescent="0.45">
      <c r="C17" s="417" t="s">
        <v>189</v>
      </c>
      <c r="D17" s="63" t="s">
        <v>761</v>
      </c>
      <c r="E17" s="63"/>
      <c r="F17" s="418"/>
      <c r="G17" s="60" t="s">
        <v>731</v>
      </c>
      <c r="H17" s="418"/>
      <c r="I17" s="419" t="s">
        <v>732</v>
      </c>
      <c r="J17" s="170"/>
      <c r="K17" s="422" t="s">
        <v>762</v>
      </c>
      <c r="L17" s="61" t="s">
        <v>734</v>
      </c>
      <c r="M17" s="420"/>
      <c r="N17" s="60" t="s">
        <v>731</v>
      </c>
      <c r="O17" s="420"/>
      <c r="P17" s="419" t="s">
        <v>732</v>
      </c>
      <c r="R17" s="63"/>
      <c r="S17" s="29"/>
      <c r="V17" s="29">
        <f>IF(F17&gt;=1,1,0)</f>
        <v>0</v>
      </c>
      <c r="W17" s="29">
        <f t="shared" si="0"/>
        <v>0</v>
      </c>
      <c r="X17" s="29">
        <f>IF(M17&gt;=1,1,0)</f>
        <v>0</v>
      </c>
      <c r="Y17" s="29">
        <f>IF(O17&gt;=1,1,0)</f>
        <v>0</v>
      </c>
      <c r="Z17" s="164" t="s">
        <v>358</v>
      </c>
      <c r="AA17" s="22" t="s">
        <v>763</v>
      </c>
      <c r="AB17" s="29" t="s">
        <v>764</v>
      </c>
      <c r="AC17" s="29" t="s">
        <v>765</v>
      </c>
      <c r="AD17" s="164" t="s">
        <v>358</v>
      </c>
      <c r="AF17" s="29" t="s">
        <v>766</v>
      </c>
      <c r="AG17" s="29" t="s">
        <v>767</v>
      </c>
      <c r="AH17" s="58"/>
    </row>
    <row r="18" spans="2:34" ht="16.2" x14ac:dyDescent="0.45">
      <c r="C18" s="169"/>
      <c r="D18" s="63"/>
      <c r="E18" s="63"/>
      <c r="F18" s="61"/>
      <c r="G18" s="63"/>
      <c r="H18" s="60"/>
      <c r="I18" s="419"/>
      <c r="J18" s="417" t="s">
        <v>189</v>
      </c>
      <c r="K18" s="63" t="s">
        <v>768</v>
      </c>
      <c r="L18" s="63"/>
      <c r="M18" s="63"/>
      <c r="N18" s="105"/>
      <c r="O18" s="105"/>
      <c r="P18" s="423"/>
      <c r="R18" s="60"/>
      <c r="S18" s="29"/>
      <c r="V18" s="29">
        <f>IF(G18&gt;=1,1,0)</f>
        <v>0</v>
      </c>
      <c r="W18" s="29">
        <f>IF(H18&gt;=1,1,0)</f>
        <v>0</v>
      </c>
      <c r="AA18" s="23"/>
      <c r="AB18" s="29"/>
      <c r="AD18" s="164" t="s">
        <v>769</v>
      </c>
      <c r="AE18" s="29" t="s">
        <v>770</v>
      </c>
      <c r="AH18" s="58"/>
    </row>
    <row r="19" spans="2:34" x14ac:dyDescent="0.45">
      <c r="C19" s="424"/>
      <c r="D19" s="425"/>
      <c r="E19" s="425"/>
      <c r="F19" s="425"/>
      <c r="G19" s="425"/>
      <c r="H19" s="426"/>
      <c r="I19" s="427"/>
      <c r="J19" s="425"/>
      <c r="K19" s="425" t="s">
        <v>771</v>
      </c>
      <c r="L19" s="425"/>
      <c r="M19" s="494"/>
      <c r="N19" s="494"/>
      <c r="O19" s="494"/>
      <c r="P19" s="428" t="s">
        <v>719</v>
      </c>
      <c r="R19" s="106"/>
      <c r="S19" s="29"/>
      <c r="V19" s="29">
        <f t="shared" ref="V19" si="1">IF(G19&gt;=1,1,0)</f>
        <v>0</v>
      </c>
      <c r="W19" s="29">
        <f t="shared" si="0"/>
        <v>0</v>
      </c>
      <c r="X19" s="29">
        <f>IF(M19&gt;=1,1,0)</f>
        <v>0</v>
      </c>
      <c r="AA19" s="23"/>
      <c r="AB19" s="29"/>
      <c r="AD19" s="164" t="s">
        <v>772</v>
      </c>
      <c r="AF19" s="29" t="s">
        <v>773</v>
      </c>
      <c r="AH19" s="58"/>
    </row>
    <row r="20" spans="2:34" x14ac:dyDescent="0.45">
      <c r="O20" s="113"/>
      <c r="Q20" s="429"/>
      <c r="R20" s="106"/>
      <c r="S20" s="106"/>
    </row>
    <row r="21" spans="2:34" x14ac:dyDescent="0.45">
      <c r="B21" s="58" t="s">
        <v>974</v>
      </c>
      <c r="I21" s="250" t="s">
        <v>774</v>
      </c>
    </row>
    <row r="22" spans="2:34" ht="18.75" customHeight="1" x14ac:dyDescent="0.45">
      <c r="C22" s="499"/>
      <c r="D22" s="499"/>
      <c r="E22" s="499"/>
      <c r="F22" s="499"/>
      <c r="G22" s="499"/>
      <c r="H22" s="499"/>
      <c r="I22" s="499"/>
      <c r="J22" s="499" t="s">
        <v>775</v>
      </c>
      <c r="K22" s="499"/>
      <c r="L22" s="499"/>
      <c r="M22" s="499"/>
      <c r="N22" s="499"/>
      <c r="O22" s="499"/>
      <c r="P22" s="105"/>
      <c r="S22" s="60"/>
    </row>
    <row r="23" spans="2:34" x14ac:dyDescent="0.45">
      <c r="C23" s="499"/>
      <c r="D23" s="499"/>
      <c r="E23" s="499"/>
      <c r="F23" s="499"/>
      <c r="G23" s="499"/>
      <c r="H23" s="499"/>
      <c r="I23" s="499"/>
      <c r="J23" s="499" t="s">
        <v>776</v>
      </c>
      <c r="K23" s="499"/>
      <c r="L23" s="499"/>
      <c r="M23" s="499" t="s">
        <v>777</v>
      </c>
      <c r="N23" s="499"/>
      <c r="O23" s="499"/>
      <c r="P23" s="105"/>
      <c r="S23" s="60"/>
    </row>
    <row r="24" spans="2:34" ht="21.75" customHeight="1" x14ac:dyDescent="0.45">
      <c r="C24" s="501" t="s">
        <v>778</v>
      </c>
      <c r="D24" s="501"/>
      <c r="E24" s="501"/>
      <c r="F24" s="501"/>
      <c r="G24" s="501"/>
      <c r="H24" s="501"/>
      <c r="I24" s="501"/>
      <c r="J24" s="502"/>
      <c r="K24" s="502"/>
      <c r="L24" s="502"/>
      <c r="M24" s="502"/>
      <c r="N24" s="502"/>
      <c r="O24" s="502"/>
      <c r="P24" s="60"/>
      <c r="S24" s="60"/>
      <c r="X24" s="29">
        <f>IF(J24&gt;=1,1,0)</f>
        <v>0</v>
      </c>
      <c r="Z24" s="29">
        <f>IF(M24&gt;=1,1,0)</f>
        <v>0</v>
      </c>
      <c r="AB24" s="23" t="s">
        <v>779</v>
      </c>
      <c r="AC24" s="23" t="s">
        <v>780</v>
      </c>
    </row>
    <row r="25" spans="2:34" ht="21.75" customHeight="1" x14ac:dyDescent="0.45">
      <c r="C25" s="503" t="s">
        <v>781</v>
      </c>
      <c r="D25" s="503"/>
      <c r="E25" s="503"/>
      <c r="F25" s="503"/>
      <c r="G25" s="503"/>
      <c r="H25" s="503"/>
      <c r="I25" s="503"/>
      <c r="J25" s="502"/>
      <c r="K25" s="502"/>
      <c r="L25" s="502"/>
      <c r="M25" s="502"/>
      <c r="N25" s="502"/>
      <c r="O25" s="502"/>
      <c r="P25" s="60"/>
      <c r="S25" s="60"/>
      <c r="X25" s="29">
        <f>IF(J25&gt;=1,1,0)</f>
        <v>0</v>
      </c>
      <c r="Z25" s="29">
        <f>IF(M25&gt;=1,1,0)</f>
        <v>0</v>
      </c>
      <c r="AB25" s="23" t="s">
        <v>782</v>
      </c>
      <c r="AC25" s="23" t="s">
        <v>783</v>
      </c>
    </row>
    <row r="26" spans="2:34" ht="21.75" customHeight="1" x14ac:dyDescent="0.45">
      <c r="C26" s="501" t="s">
        <v>784</v>
      </c>
      <c r="D26" s="501"/>
      <c r="E26" s="501"/>
      <c r="F26" s="501"/>
      <c r="G26" s="501"/>
      <c r="H26" s="501"/>
      <c r="I26" s="501"/>
      <c r="J26" s="502"/>
      <c r="K26" s="502"/>
      <c r="L26" s="502"/>
      <c r="M26" s="502"/>
      <c r="N26" s="502"/>
      <c r="O26" s="502"/>
      <c r="P26" s="60"/>
      <c r="S26" s="60"/>
      <c r="X26" s="29">
        <f t="shared" ref="X26:X28" si="2">IF(J26&gt;=1,1,0)</f>
        <v>0</v>
      </c>
      <c r="Z26" s="29">
        <f>IF(M26&gt;=1,1,0)</f>
        <v>0</v>
      </c>
      <c r="AB26" s="23" t="s">
        <v>785</v>
      </c>
      <c r="AC26" s="23" t="s">
        <v>786</v>
      </c>
    </row>
    <row r="27" spans="2:34" ht="21.75" customHeight="1" x14ac:dyDescent="0.45">
      <c r="C27" s="501" t="s">
        <v>787</v>
      </c>
      <c r="D27" s="501"/>
      <c r="E27" s="501"/>
      <c r="F27" s="501"/>
      <c r="G27" s="501"/>
      <c r="H27" s="501"/>
      <c r="I27" s="501"/>
      <c r="J27" s="502"/>
      <c r="K27" s="502"/>
      <c r="L27" s="502"/>
      <c r="M27" s="502"/>
      <c r="N27" s="502"/>
      <c r="O27" s="502"/>
      <c r="P27" s="60"/>
      <c r="S27" s="60"/>
      <c r="X27" s="29">
        <f t="shared" si="2"/>
        <v>0</v>
      </c>
      <c r="Z27" s="29">
        <f>IF(M27&gt;=1,1,0)</f>
        <v>0</v>
      </c>
      <c r="AB27" s="23" t="s">
        <v>788</v>
      </c>
      <c r="AC27" s="23" t="s">
        <v>789</v>
      </c>
    </row>
    <row r="28" spans="2:34" ht="21.75" customHeight="1" x14ac:dyDescent="0.45">
      <c r="C28" s="503" t="s">
        <v>790</v>
      </c>
      <c r="D28" s="503"/>
      <c r="E28" s="503"/>
      <c r="F28" s="503"/>
      <c r="G28" s="503"/>
      <c r="H28" s="503"/>
      <c r="I28" s="503"/>
      <c r="J28" s="502"/>
      <c r="K28" s="502"/>
      <c r="L28" s="502"/>
      <c r="M28" s="502"/>
      <c r="N28" s="502"/>
      <c r="O28" s="502"/>
      <c r="P28" s="60"/>
      <c r="S28" s="60"/>
      <c r="X28" s="29">
        <f t="shared" si="2"/>
        <v>0</v>
      </c>
      <c r="Z28" s="29">
        <f>IF(M28&gt;=1,1,0)</f>
        <v>0</v>
      </c>
      <c r="AB28" s="23" t="s">
        <v>791</v>
      </c>
      <c r="AC28" s="23" t="s">
        <v>792</v>
      </c>
    </row>
    <row r="29" spans="2:34" ht="21.75" customHeight="1" x14ac:dyDescent="0.45">
      <c r="C29" s="501" t="s">
        <v>793</v>
      </c>
      <c r="D29" s="501"/>
      <c r="E29" s="501"/>
      <c r="F29" s="501"/>
      <c r="G29" s="501"/>
      <c r="H29" s="501"/>
      <c r="I29" s="501"/>
      <c r="J29" s="504">
        <f>SUM(J24,J26,J27)</f>
        <v>0</v>
      </c>
      <c r="K29" s="504"/>
      <c r="L29" s="504"/>
      <c r="M29" s="504">
        <f>SUM(M24,M26,M27)</f>
        <v>0</v>
      </c>
      <c r="N29" s="504"/>
      <c r="O29" s="504"/>
      <c r="P29" s="60"/>
      <c r="S29" s="60"/>
      <c r="AB29" s="23" t="s">
        <v>794</v>
      </c>
      <c r="AC29" s="23" t="s">
        <v>795</v>
      </c>
    </row>
    <row r="30" spans="2:34" ht="21.75" customHeight="1" x14ac:dyDescent="0.45">
      <c r="C30" s="501" t="s">
        <v>796</v>
      </c>
      <c r="D30" s="501"/>
      <c r="E30" s="501"/>
      <c r="F30" s="501"/>
      <c r="G30" s="501"/>
      <c r="H30" s="501"/>
      <c r="I30" s="501"/>
      <c r="J30" s="504">
        <f>SUM(J25,J28)</f>
        <v>0</v>
      </c>
      <c r="K30" s="504"/>
      <c r="L30" s="504"/>
      <c r="M30" s="504">
        <f>SUM(M25,M28)</f>
        <v>0</v>
      </c>
      <c r="N30" s="504"/>
      <c r="O30" s="504"/>
      <c r="Q30" s="430"/>
      <c r="S30" s="60"/>
      <c r="AB30" s="23" t="s">
        <v>797</v>
      </c>
      <c r="AC30" s="23" t="s">
        <v>798</v>
      </c>
    </row>
    <row r="32" spans="2:34" x14ac:dyDescent="0.45">
      <c r="B32" s="58" t="s">
        <v>799</v>
      </c>
    </row>
    <row r="33" spans="3:34" x14ac:dyDescent="0.45">
      <c r="C33" s="58" t="s">
        <v>800</v>
      </c>
    </row>
    <row r="34" spans="3:34" x14ac:dyDescent="0.45">
      <c r="C34" s="58" t="s">
        <v>801</v>
      </c>
      <c r="G34" s="33" t="s">
        <v>802</v>
      </c>
      <c r="J34" s="37" t="s">
        <v>803</v>
      </c>
      <c r="T34" s="29" t="s">
        <v>359</v>
      </c>
      <c r="U34" s="32">
        <f>COUNTIF(D35:M35,"☑")</f>
        <v>0</v>
      </c>
      <c r="V34" s="32"/>
      <c r="W34" s="29" t="s">
        <v>804</v>
      </c>
    </row>
    <row r="35" spans="3:34" s="72" customFormat="1" ht="16.2" x14ac:dyDescent="0.45">
      <c r="D35" s="118" t="s">
        <v>189</v>
      </c>
      <c r="E35" s="72" t="s">
        <v>805</v>
      </c>
      <c r="G35" s="77"/>
      <c r="H35" s="118" t="s">
        <v>189</v>
      </c>
      <c r="I35" s="72" t="s">
        <v>806</v>
      </c>
      <c r="M35" s="118" t="s">
        <v>189</v>
      </c>
      <c r="N35" s="72" t="s">
        <v>807</v>
      </c>
      <c r="P35" s="77"/>
      <c r="Q35" s="431"/>
      <c r="T35" s="32"/>
      <c r="U35" s="32" t="b">
        <f>COUNTIF(D35:M35,"□")&lt;&gt;3</f>
        <v>0</v>
      </c>
      <c r="V35" s="32"/>
      <c r="W35" s="32" t="b">
        <f>COUNTIF(D35,"□")&lt;&gt;1</f>
        <v>0</v>
      </c>
      <c r="X35" s="32" t="b">
        <f>COUNTIF(H35,"□")&lt;&gt;1</f>
        <v>0</v>
      </c>
      <c r="Y35" s="32" t="b">
        <f>COUNTIF(M35,"□")&lt;&gt;1</f>
        <v>0</v>
      </c>
      <c r="Z35" s="32"/>
      <c r="AA35" s="32"/>
      <c r="AB35" s="432" t="s">
        <v>808</v>
      </c>
      <c r="AC35" s="432" t="s">
        <v>809</v>
      </c>
      <c r="AD35" s="432" t="s">
        <v>810</v>
      </c>
      <c r="AE35" s="32"/>
      <c r="AF35" s="32"/>
      <c r="AG35" s="32"/>
      <c r="AH35" s="32"/>
    </row>
    <row r="36" spans="3:34" s="72" customFormat="1" x14ac:dyDescent="0.45">
      <c r="C36" s="433" t="s">
        <v>811</v>
      </c>
      <c r="H36" s="77"/>
      <c r="O36" s="66"/>
      <c r="P36" s="66"/>
      <c r="Q36" s="434" t="s">
        <v>812</v>
      </c>
      <c r="T36" s="32"/>
      <c r="U36" s="32"/>
      <c r="V36" s="32"/>
      <c r="W36" s="32"/>
      <c r="X36" s="32"/>
      <c r="Y36" s="32"/>
      <c r="Z36" s="32"/>
      <c r="AA36" s="32"/>
      <c r="AB36" s="432"/>
      <c r="AC36" s="32"/>
      <c r="AD36" s="32"/>
      <c r="AE36" s="32"/>
      <c r="AF36" s="32"/>
      <c r="AG36" s="32"/>
      <c r="AH36" s="32"/>
    </row>
    <row r="37" spans="3:34" s="72" customFormat="1" ht="15.75" customHeight="1" x14ac:dyDescent="0.45">
      <c r="C37" s="508"/>
      <c r="D37" s="509"/>
      <c r="E37" s="509"/>
      <c r="F37" s="509"/>
      <c r="G37" s="509"/>
      <c r="H37" s="509"/>
      <c r="I37" s="509"/>
      <c r="J37" s="509"/>
      <c r="K37" s="509"/>
      <c r="L37" s="509"/>
      <c r="M37" s="509"/>
      <c r="N37" s="509"/>
      <c r="O37" s="509"/>
      <c r="P37" s="510"/>
      <c r="Q37" s="435">
        <f>LEN(C37)</f>
        <v>0</v>
      </c>
      <c r="T37" s="32"/>
      <c r="U37" s="32"/>
      <c r="V37" s="32"/>
      <c r="W37" s="32"/>
      <c r="X37" s="32"/>
      <c r="Y37" s="32"/>
      <c r="Z37" s="32"/>
      <c r="AA37" s="32"/>
      <c r="AB37" s="432"/>
      <c r="AC37" s="32"/>
      <c r="AD37" s="32"/>
      <c r="AE37" s="32"/>
      <c r="AF37" s="32"/>
      <c r="AG37" s="32"/>
      <c r="AH37" s="32"/>
    </row>
    <row r="38" spans="3:34" s="72" customFormat="1" x14ac:dyDescent="0.45">
      <c r="C38" s="511"/>
      <c r="D38" s="512"/>
      <c r="E38" s="512"/>
      <c r="F38" s="512"/>
      <c r="G38" s="512"/>
      <c r="H38" s="512"/>
      <c r="I38" s="512"/>
      <c r="J38" s="512"/>
      <c r="K38" s="512"/>
      <c r="L38" s="512"/>
      <c r="M38" s="512"/>
      <c r="N38" s="512"/>
      <c r="O38" s="512"/>
      <c r="P38" s="513"/>
      <c r="Q38" s="431"/>
      <c r="T38" s="32"/>
      <c r="U38" s="32"/>
      <c r="V38" s="32"/>
      <c r="W38" s="32"/>
      <c r="X38" s="32"/>
      <c r="Y38" s="32"/>
      <c r="Z38" s="32"/>
      <c r="AA38" s="32"/>
      <c r="AB38" s="432" t="s">
        <v>813</v>
      </c>
      <c r="AC38" s="32"/>
      <c r="AD38" s="32"/>
      <c r="AE38" s="32"/>
      <c r="AF38" s="32"/>
      <c r="AG38" s="32"/>
      <c r="AH38" s="32"/>
    </row>
    <row r="39" spans="3:34" s="72" customFormat="1" x14ac:dyDescent="0.25">
      <c r="C39" s="98" t="s">
        <v>814</v>
      </c>
      <c r="H39" s="77"/>
      <c r="O39" s="66"/>
      <c r="P39" s="77"/>
      <c r="Q39" s="436" t="s">
        <v>812</v>
      </c>
      <c r="T39" s="32"/>
      <c r="U39" s="32"/>
      <c r="V39" s="32"/>
      <c r="W39" s="32"/>
      <c r="X39" s="32"/>
      <c r="Y39" s="32"/>
      <c r="Z39" s="32"/>
      <c r="AA39" s="32"/>
      <c r="AB39" s="432"/>
      <c r="AC39" s="32"/>
      <c r="AD39" s="32"/>
      <c r="AE39" s="32"/>
      <c r="AF39" s="32"/>
      <c r="AG39" s="32"/>
      <c r="AH39" s="32"/>
    </row>
    <row r="40" spans="3:34" s="72" customFormat="1" ht="15.75" customHeight="1" x14ac:dyDescent="0.45">
      <c r="C40" s="508"/>
      <c r="D40" s="509"/>
      <c r="E40" s="509"/>
      <c r="F40" s="509"/>
      <c r="G40" s="509"/>
      <c r="H40" s="509"/>
      <c r="I40" s="509"/>
      <c r="J40" s="509"/>
      <c r="K40" s="509"/>
      <c r="L40" s="509"/>
      <c r="M40" s="509"/>
      <c r="N40" s="509"/>
      <c r="O40" s="509"/>
      <c r="P40" s="510"/>
      <c r="Q40" s="435">
        <f>LEN(C40)</f>
        <v>0</v>
      </c>
      <c r="T40" s="32"/>
      <c r="U40" s="32"/>
      <c r="V40" s="32"/>
      <c r="W40" s="32"/>
      <c r="X40" s="32"/>
      <c r="Y40" s="32"/>
      <c r="Z40" s="32"/>
      <c r="AA40" s="32"/>
      <c r="AB40" s="432" t="s">
        <v>432</v>
      </c>
      <c r="AC40" s="32"/>
      <c r="AD40" s="32"/>
      <c r="AE40" s="32"/>
      <c r="AF40" s="32"/>
      <c r="AG40" s="32"/>
      <c r="AH40" s="32"/>
    </row>
    <row r="41" spans="3:34" s="72" customFormat="1" x14ac:dyDescent="0.45">
      <c r="C41" s="511"/>
      <c r="D41" s="512"/>
      <c r="E41" s="512"/>
      <c r="F41" s="512"/>
      <c r="G41" s="512"/>
      <c r="H41" s="512"/>
      <c r="I41" s="512"/>
      <c r="J41" s="512"/>
      <c r="K41" s="512"/>
      <c r="L41" s="512"/>
      <c r="M41" s="512"/>
      <c r="N41" s="512"/>
      <c r="O41" s="512"/>
      <c r="P41" s="513"/>
      <c r="Q41" s="431"/>
      <c r="T41" s="32"/>
      <c r="U41" s="32"/>
      <c r="V41" s="32"/>
      <c r="W41" s="32"/>
      <c r="X41" s="32"/>
      <c r="Y41" s="32"/>
      <c r="Z41" s="32"/>
      <c r="AA41" s="32"/>
      <c r="AB41" s="432"/>
      <c r="AC41" s="32"/>
      <c r="AD41" s="32"/>
      <c r="AE41" s="32"/>
      <c r="AF41" s="32"/>
      <c r="AG41" s="32"/>
      <c r="AH41" s="32"/>
    </row>
    <row r="42" spans="3:34" s="72" customFormat="1" x14ac:dyDescent="0.45">
      <c r="C42" s="75"/>
      <c r="D42" s="75"/>
      <c r="E42" s="75"/>
      <c r="F42" s="75"/>
      <c r="G42" s="75"/>
      <c r="H42" s="75"/>
      <c r="I42" s="75"/>
      <c r="J42" s="75"/>
      <c r="K42" s="75"/>
      <c r="L42" s="75"/>
      <c r="M42" s="75"/>
      <c r="N42" s="75"/>
      <c r="O42" s="75"/>
      <c r="P42" s="75"/>
      <c r="Q42" s="431"/>
      <c r="T42" s="32"/>
      <c r="U42" s="32"/>
      <c r="V42" s="32"/>
      <c r="W42" s="32"/>
      <c r="X42" s="32"/>
      <c r="Y42" s="32"/>
      <c r="Z42" s="32"/>
      <c r="AA42" s="32"/>
      <c r="AB42" s="432"/>
      <c r="AC42" s="32"/>
      <c r="AD42" s="32"/>
      <c r="AE42" s="32"/>
      <c r="AF42" s="32"/>
      <c r="AG42" s="32"/>
      <c r="AH42" s="32"/>
    </row>
    <row r="43" spans="3:34" s="72" customFormat="1" x14ac:dyDescent="0.45">
      <c r="C43" s="72" t="s">
        <v>815</v>
      </c>
      <c r="E43" s="73"/>
      <c r="G43" s="480" t="s">
        <v>802</v>
      </c>
      <c r="H43" s="73"/>
      <c r="I43" s="73"/>
      <c r="J43" s="37" t="s">
        <v>803</v>
      </c>
      <c r="K43" s="58"/>
      <c r="L43" s="58"/>
      <c r="M43" s="58"/>
      <c r="N43" s="73"/>
      <c r="O43" s="73"/>
      <c r="P43" s="73"/>
      <c r="Q43" s="431"/>
      <c r="T43" s="29" t="s">
        <v>359</v>
      </c>
      <c r="U43" s="32">
        <f>COUNTIF(D44:M44,"☑")</f>
        <v>0</v>
      </c>
      <c r="V43" s="32"/>
      <c r="W43" s="29" t="s">
        <v>804</v>
      </c>
      <c r="X43" s="32"/>
      <c r="Y43" s="32"/>
      <c r="Z43" s="32"/>
      <c r="AA43" s="32"/>
      <c r="AB43" s="432"/>
      <c r="AC43" s="32"/>
      <c r="AD43" s="32"/>
      <c r="AE43" s="32"/>
      <c r="AF43" s="32"/>
      <c r="AG43" s="32"/>
      <c r="AH43" s="32"/>
    </row>
    <row r="44" spans="3:34" s="72" customFormat="1" ht="16.2" x14ac:dyDescent="0.45">
      <c r="D44" s="118" t="s">
        <v>189</v>
      </c>
      <c r="E44" s="72" t="s">
        <v>805</v>
      </c>
      <c r="G44" s="77"/>
      <c r="H44" s="118" t="s">
        <v>189</v>
      </c>
      <c r="I44" s="72" t="s">
        <v>806</v>
      </c>
      <c r="M44" s="118" t="s">
        <v>189</v>
      </c>
      <c r="N44" s="72" t="s">
        <v>807</v>
      </c>
      <c r="Q44" s="431"/>
      <c r="T44" s="32"/>
      <c r="U44" s="32" t="b">
        <f>COUNTIF(D44:M44,"□")&lt;&gt;3</f>
        <v>0</v>
      </c>
      <c r="V44" s="32"/>
      <c r="W44" s="32" t="b">
        <f>COUNTIF(D44,"□")&lt;&gt;1</f>
        <v>0</v>
      </c>
      <c r="X44" s="32" t="b">
        <f>COUNTIF(H44,"□")&lt;&gt;1</f>
        <v>0</v>
      </c>
      <c r="Y44" s="32" t="b">
        <f>COUNTIF(M44,"□")&lt;&gt;1</f>
        <v>0</v>
      </c>
      <c r="Z44" s="32"/>
      <c r="AB44" s="432" t="s">
        <v>262</v>
      </c>
      <c r="AC44" s="432" t="s">
        <v>816</v>
      </c>
      <c r="AD44" s="432" t="s">
        <v>817</v>
      </c>
      <c r="AE44" s="32"/>
      <c r="AF44" s="32"/>
      <c r="AG44" s="32"/>
      <c r="AH44" s="32"/>
    </row>
    <row r="45" spans="3:34" s="72" customFormat="1" x14ac:dyDescent="0.25">
      <c r="C45" s="98" t="s">
        <v>818</v>
      </c>
      <c r="H45" s="77"/>
      <c r="O45" s="66"/>
      <c r="P45" s="77"/>
      <c r="Q45" s="436" t="s">
        <v>812</v>
      </c>
      <c r="T45" s="32"/>
      <c r="U45" s="32"/>
      <c r="V45" s="32"/>
      <c r="W45" s="32"/>
      <c r="X45" s="32"/>
      <c r="Y45" s="32"/>
      <c r="Z45" s="32"/>
      <c r="AA45" s="32"/>
      <c r="AB45" s="432"/>
      <c r="AC45" s="32"/>
      <c r="AD45" s="32"/>
      <c r="AE45" s="32"/>
      <c r="AF45" s="32"/>
      <c r="AG45" s="32"/>
      <c r="AH45" s="32"/>
    </row>
    <row r="46" spans="3:34" s="72" customFormat="1" x14ac:dyDescent="0.45">
      <c r="C46" s="508"/>
      <c r="D46" s="509"/>
      <c r="E46" s="509"/>
      <c r="F46" s="509"/>
      <c r="G46" s="509"/>
      <c r="H46" s="509"/>
      <c r="I46" s="509"/>
      <c r="J46" s="509"/>
      <c r="K46" s="509"/>
      <c r="L46" s="509"/>
      <c r="M46" s="509"/>
      <c r="N46" s="509"/>
      <c r="O46" s="509"/>
      <c r="P46" s="510"/>
      <c r="Q46" s="435">
        <f>LEN(C46)</f>
        <v>0</v>
      </c>
      <c r="T46" s="32"/>
      <c r="U46" s="32"/>
      <c r="V46" s="32"/>
      <c r="W46" s="32"/>
      <c r="X46" s="32"/>
      <c r="Y46" s="32"/>
      <c r="Z46" s="32"/>
      <c r="AA46" s="32"/>
      <c r="AB46" s="432" t="s">
        <v>819</v>
      </c>
      <c r="AC46" s="32"/>
      <c r="AD46" s="32"/>
      <c r="AE46" s="32"/>
      <c r="AF46" s="32"/>
      <c r="AG46" s="32"/>
      <c r="AH46" s="32"/>
    </row>
    <row r="47" spans="3:34" s="72" customFormat="1" x14ac:dyDescent="0.45">
      <c r="C47" s="511"/>
      <c r="D47" s="512"/>
      <c r="E47" s="512"/>
      <c r="F47" s="512"/>
      <c r="G47" s="512"/>
      <c r="H47" s="512"/>
      <c r="I47" s="512"/>
      <c r="J47" s="512"/>
      <c r="K47" s="512"/>
      <c r="L47" s="512"/>
      <c r="M47" s="512"/>
      <c r="N47" s="512"/>
      <c r="O47" s="512"/>
      <c r="P47" s="513"/>
      <c r="Q47" s="431"/>
      <c r="T47" s="32"/>
      <c r="U47" s="32"/>
      <c r="V47" s="32"/>
      <c r="W47" s="32"/>
      <c r="X47" s="32"/>
      <c r="Y47" s="32"/>
      <c r="Z47" s="32"/>
      <c r="AA47" s="32"/>
      <c r="AB47" s="432"/>
      <c r="AC47" s="32"/>
      <c r="AD47" s="32"/>
      <c r="AE47" s="32"/>
      <c r="AF47" s="32"/>
      <c r="AG47" s="32"/>
      <c r="AH47" s="32"/>
    </row>
    <row r="48" spans="3:34" s="72" customFormat="1" x14ac:dyDescent="0.25">
      <c r="C48" s="98" t="s">
        <v>820</v>
      </c>
      <c r="H48" s="77"/>
      <c r="O48" s="66"/>
      <c r="P48" s="77"/>
      <c r="Q48" s="436" t="s">
        <v>812</v>
      </c>
      <c r="T48" s="32"/>
      <c r="U48" s="32"/>
      <c r="V48" s="32"/>
      <c r="W48" s="32"/>
      <c r="X48" s="32"/>
      <c r="Y48" s="32"/>
      <c r="Z48" s="32"/>
      <c r="AA48" s="32"/>
      <c r="AB48" s="432"/>
      <c r="AC48" s="32"/>
      <c r="AD48" s="32"/>
      <c r="AE48" s="32"/>
      <c r="AF48" s="32"/>
      <c r="AG48" s="32"/>
      <c r="AH48" s="32"/>
    </row>
    <row r="49" spans="3:34" s="72" customFormat="1" x14ac:dyDescent="0.45">
      <c r="C49" s="508"/>
      <c r="D49" s="509"/>
      <c r="E49" s="509"/>
      <c r="F49" s="509"/>
      <c r="G49" s="509"/>
      <c r="H49" s="509"/>
      <c r="I49" s="509"/>
      <c r="J49" s="509"/>
      <c r="K49" s="509"/>
      <c r="L49" s="509"/>
      <c r="M49" s="509"/>
      <c r="N49" s="509"/>
      <c r="O49" s="509"/>
      <c r="P49" s="510"/>
      <c r="Q49" s="435">
        <f>LEN(C49)</f>
        <v>0</v>
      </c>
      <c r="T49" s="32"/>
      <c r="U49" s="32"/>
      <c r="V49" s="32"/>
      <c r="W49" s="32"/>
      <c r="X49" s="32"/>
      <c r="Y49" s="32"/>
      <c r="Z49" s="32"/>
      <c r="AA49" s="32"/>
      <c r="AB49" s="432" t="s">
        <v>821</v>
      </c>
      <c r="AC49" s="32"/>
      <c r="AD49" s="32"/>
      <c r="AE49" s="32"/>
      <c r="AF49" s="32"/>
      <c r="AG49" s="32"/>
      <c r="AH49" s="32"/>
    </row>
    <row r="50" spans="3:34" s="72" customFormat="1" x14ac:dyDescent="0.45">
      <c r="C50" s="511"/>
      <c r="D50" s="512"/>
      <c r="E50" s="512"/>
      <c r="F50" s="512"/>
      <c r="G50" s="512"/>
      <c r="H50" s="512"/>
      <c r="I50" s="512"/>
      <c r="J50" s="512"/>
      <c r="K50" s="512"/>
      <c r="L50" s="512"/>
      <c r="M50" s="512"/>
      <c r="N50" s="512"/>
      <c r="O50" s="512"/>
      <c r="P50" s="513"/>
      <c r="Q50" s="431"/>
      <c r="T50" s="32"/>
      <c r="U50" s="32"/>
      <c r="V50" s="32"/>
      <c r="W50" s="32"/>
      <c r="X50" s="32"/>
      <c r="Y50" s="32"/>
      <c r="Z50" s="32"/>
      <c r="AA50" s="32"/>
      <c r="AB50" s="432"/>
      <c r="AC50" s="32"/>
      <c r="AD50" s="32"/>
      <c r="AE50" s="32"/>
      <c r="AF50" s="32"/>
      <c r="AG50" s="32"/>
      <c r="AH50" s="32"/>
    </row>
    <row r="51" spans="3:34" s="72" customFormat="1" x14ac:dyDescent="0.45">
      <c r="H51" s="77"/>
      <c r="P51" s="77"/>
      <c r="Q51" s="431"/>
      <c r="T51" s="32"/>
      <c r="U51" s="32"/>
      <c r="V51" s="32"/>
      <c r="W51" s="32"/>
      <c r="X51" s="32"/>
      <c r="Y51" s="32"/>
      <c r="Z51" s="32"/>
      <c r="AA51" s="32"/>
      <c r="AB51" s="432"/>
      <c r="AC51" s="32"/>
      <c r="AD51" s="32"/>
      <c r="AE51" s="32"/>
      <c r="AF51" s="32"/>
      <c r="AG51" s="32"/>
      <c r="AH51" s="32"/>
    </row>
    <row r="52" spans="3:34" s="72" customFormat="1" x14ac:dyDescent="0.45">
      <c r="H52" s="77"/>
      <c r="P52" s="77"/>
      <c r="Q52" s="431"/>
      <c r="T52" s="32"/>
      <c r="U52" s="32"/>
      <c r="V52" s="32"/>
      <c r="W52" s="32"/>
      <c r="X52" s="32"/>
      <c r="Y52" s="32"/>
      <c r="Z52" s="32"/>
      <c r="AA52" s="32"/>
      <c r="AB52" s="432"/>
      <c r="AC52" s="32"/>
      <c r="AD52" s="32"/>
      <c r="AE52" s="32"/>
      <c r="AF52" s="32"/>
      <c r="AG52" s="32"/>
      <c r="AH52" s="32"/>
    </row>
    <row r="53" spans="3:34" s="72" customFormat="1" x14ac:dyDescent="0.45">
      <c r="C53" s="58" t="s">
        <v>822</v>
      </c>
      <c r="H53" s="77"/>
      <c r="P53" s="77"/>
      <c r="Q53" s="437"/>
      <c r="T53" s="32"/>
      <c r="U53" s="32"/>
      <c r="V53" s="32"/>
      <c r="W53" s="32"/>
      <c r="X53" s="32"/>
      <c r="Y53" s="32"/>
      <c r="Z53" s="32"/>
      <c r="AA53" s="32"/>
      <c r="AB53" s="432"/>
      <c r="AC53" s="32"/>
      <c r="AD53" s="32"/>
      <c r="AE53" s="32"/>
      <c r="AF53" s="32"/>
      <c r="AG53" s="32"/>
      <c r="AH53" s="32"/>
    </row>
    <row r="54" spans="3:34" s="72" customFormat="1" x14ac:dyDescent="0.45">
      <c r="C54" s="72" t="s">
        <v>823</v>
      </c>
      <c r="G54" s="480" t="s">
        <v>802</v>
      </c>
      <c r="H54" s="77"/>
      <c r="J54" s="37" t="s">
        <v>803</v>
      </c>
      <c r="P54" s="77"/>
      <c r="Q54" s="431"/>
      <c r="T54" s="29" t="s">
        <v>359</v>
      </c>
      <c r="U54" s="32">
        <f>COUNTIF(D55:M55,"☑")</f>
        <v>0</v>
      </c>
      <c r="V54" s="32"/>
      <c r="W54" s="29" t="s">
        <v>804</v>
      </c>
      <c r="X54" s="32"/>
      <c r="Y54" s="32"/>
      <c r="Z54" s="32"/>
      <c r="AA54" s="32"/>
      <c r="AB54" s="432"/>
      <c r="AC54" s="32"/>
      <c r="AD54" s="32"/>
      <c r="AE54" s="32"/>
      <c r="AF54" s="32"/>
      <c r="AG54" s="32"/>
      <c r="AH54" s="32"/>
    </row>
    <row r="55" spans="3:34" s="72" customFormat="1" ht="16.2" x14ac:dyDescent="0.45">
      <c r="D55" s="118" t="s">
        <v>189</v>
      </c>
      <c r="E55" s="72" t="s">
        <v>805</v>
      </c>
      <c r="G55" s="77"/>
      <c r="H55" s="118" t="s">
        <v>189</v>
      </c>
      <c r="I55" s="72" t="s">
        <v>806</v>
      </c>
      <c r="M55" s="118" t="s">
        <v>189</v>
      </c>
      <c r="N55" s="72" t="s">
        <v>807</v>
      </c>
      <c r="P55" s="77"/>
      <c r="Q55" s="431"/>
      <c r="T55" s="32"/>
      <c r="U55" s="32" t="b">
        <f>COUNTIF(D55:M55,"□")&lt;&gt;3</f>
        <v>0</v>
      </c>
      <c r="V55" s="32"/>
      <c r="W55" s="32" t="b">
        <f>COUNTIF(D55,"□")&lt;&gt;1</f>
        <v>0</v>
      </c>
      <c r="X55" s="32" t="b">
        <f>COUNTIF(H55,"□")&lt;&gt;1</f>
        <v>0</v>
      </c>
      <c r="Y55" s="32" t="b">
        <f>COUNTIF(M55,"□")&lt;&gt;1</f>
        <v>0</v>
      </c>
      <c r="Z55" s="32"/>
      <c r="AA55" s="32"/>
      <c r="AB55" s="432" t="s">
        <v>824</v>
      </c>
      <c r="AC55" s="32" t="s">
        <v>825</v>
      </c>
      <c r="AD55" s="32" t="s">
        <v>826</v>
      </c>
      <c r="AE55" s="32"/>
      <c r="AF55" s="32"/>
      <c r="AG55" s="32"/>
      <c r="AH55" s="32"/>
    </row>
    <row r="56" spans="3:34" s="72" customFormat="1" x14ac:dyDescent="0.25">
      <c r="C56" s="98" t="s">
        <v>818</v>
      </c>
      <c r="H56" s="77"/>
      <c r="O56" s="66"/>
      <c r="P56" s="77"/>
      <c r="Q56" s="436" t="s">
        <v>812</v>
      </c>
      <c r="T56" s="32"/>
      <c r="U56" s="32"/>
      <c r="V56" s="32"/>
      <c r="W56" s="32"/>
      <c r="X56" s="32"/>
      <c r="Y56" s="32"/>
      <c r="Z56" s="32"/>
      <c r="AA56" s="32"/>
      <c r="AB56" s="432"/>
      <c r="AC56" s="32"/>
      <c r="AD56" s="32"/>
      <c r="AE56" s="32"/>
      <c r="AF56" s="32"/>
      <c r="AG56" s="32"/>
      <c r="AH56" s="32"/>
    </row>
    <row r="57" spans="3:34" s="72" customFormat="1" x14ac:dyDescent="0.45">
      <c r="C57" s="508"/>
      <c r="D57" s="509"/>
      <c r="E57" s="509"/>
      <c r="F57" s="509"/>
      <c r="G57" s="509"/>
      <c r="H57" s="509"/>
      <c r="I57" s="509"/>
      <c r="J57" s="509"/>
      <c r="K57" s="509"/>
      <c r="L57" s="509"/>
      <c r="M57" s="509"/>
      <c r="N57" s="509"/>
      <c r="O57" s="509"/>
      <c r="P57" s="510"/>
      <c r="Q57" s="435">
        <f>LEN(C57)</f>
        <v>0</v>
      </c>
      <c r="T57" s="32"/>
      <c r="U57" s="32"/>
      <c r="V57" s="32"/>
      <c r="W57" s="32"/>
      <c r="X57" s="32"/>
      <c r="Y57" s="32"/>
      <c r="Z57" s="32"/>
      <c r="AA57" s="32"/>
      <c r="AB57" s="432" t="s">
        <v>827</v>
      </c>
      <c r="AC57" s="32"/>
      <c r="AD57" s="32"/>
      <c r="AE57" s="32"/>
      <c r="AF57" s="32"/>
      <c r="AG57" s="32"/>
      <c r="AH57" s="32"/>
    </row>
    <row r="58" spans="3:34" s="72" customFormat="1" x14ac:dyDescent="0.45">
      <c r="C58" s="511"/>
      <c r="D58" s="512"/>
      <c r="E58" s="512"/>
      <c r="F58" s="512"/>
      <c r="G58" s="512"/>
      <c r="H58" s="512"/>
      <c r="I58" s="512"/>
      <c r="J58" s="512"/>
      <c r="K58" s="512"/>
      <c r="L58" s="512"/>
      <c r="M58" s="512"/>
      <c r="N58" s="512"/>
      <c r="O58" s="512"/>
      <c r="P58" s="513"/>
      <c r="Q58" s="431"/>
      <c r="T58" s="32"/>
      <c r="U58" s="32"/>
      <c r="V58" s="32"/>
      <c r="W58" s="32"/>
      <c r="X58" s="32"/>
      <c r="Y58" s="32"/>
      <c r="Z58" s="32"/>
      <c r="AA58" s="32"/>
      <c r="AB58" s="432"/>
      <c r="AC58" s="32"/>
      <c r="AD58" s="32"/>
      <c r="AE58" s="32"/>
      <c r="AF58" s="32"/>
      <c r="AG58" s="32"/>
      <c r="AH58" s="32"/>
    </row>
    <row r="59" spans="3:34" s="72" customFormat="1" x14ac:dyDescent="0.25">
      <c r="C59" s="98" t="s">
        <v>820</v>
      </c>
      <c r="H59" s="77"/>
      <c r="O59" s="66"/>
      <c r="P59" s="77"/>
      <c r="Q59" s="436" t="s">
        <v>812</v>
      </c>
      <c r="T59" s="32"/>
      <c r="U59" s="32"/>
      <c r="V59" s="32"/>
      <c r="W59" s="32"/>
      <c r="X59" s="32"/>
      <c r="Y59" s="32"/>
      <c r="Z59" s="32"/>
      <c r="AA59" s="32"/>
      <c r="AB59" s="432"/>
      <c r="AC59" s="32"/>
      <c r="AD59" s="32"/>
      <c r="AE59" s="32"/>
      <c r="AF59" s="32"/>
      <c r="AG59" s="32"/>
      <c r="AH59" s="32"/>
    </row>
    <row r="60" spans="3:34" s="72" customFormat="1" x14ac:dyDescent="0.45">
      <c r="C60" s="508"/>
      <c r="D60" s="509"/>
      <c r="E60" s="509"/>
      <c r="F60" s="509"/>
      <c r="G60" s="509"/>
      <c r="H60" s="509"/>
      <c r="I60" s="509"/>
      <c r="J60" s="509"/>
      <c r="K60" s="509"/>
      <c r="L60" s="509"/>
      <c r="M60" s="509"/>
      <c r="N60" s="509"/>
      <c r="O60" s="509"/>
      <c r="P60" s="510"/>
      <c r="Q60" s="435">
        <f>LEN(C60)</f>
        <v>0</v>
      </c>
      <c r="T60" s="32"/>
      <c r="U60" s="32"/>
      <c r="V60" s="32"/>
      <c r="W60" s="32"/>
      <c r="X60" s="32"/>
      <c r="Y60" s="32"/>
      <c r="Z60" s="32"/>
      <c r="AA60" s="32"/>
      <c r="AB60" s="432" t="s">
        <v>702</v>
      </c>
      <c r="AC60" s="32"/>
      <c r="AD60" s="32"/>
      <c r="AE60" s="32"/>
      <c r="AF60" s="32"/>
      <c r="AG60" s="32"/>
      <c r="AH60" s="32"/>
    </row>
    <row r="61" spans="3:34" s="72" customFormat="1" x14ac:dyDescent="0.45">
      <c r="C61" s="511"/>
      <c r="D61" s="512"/>
      <c r="E61" s="512"/>
      <c r="F61" s="512"/>
      <c r="G61" s="512"/>
      <c r="H61" s="512"/>
      <c r="I61" s="512"/>
      <c r="J61" s="512"/>
      <c r="K61" s="512"/>
      <c r="L61" s="512"/>
      <c r="M61" s="512"/>
      <c r="N61" s="512"/>
      <c r="O61" s="512"/>
      <c r="P61" s="513"/>
      <c r="Q61" s="431"/>
      <c r="T61" s="32"/>
      <c r="U61" s="32"/>
      <c r="V61" s="32"/>
      <c r="W61" s="32"/>
      <c r="X61" s="32"/>
      <c r="Y61" s="32"/>
      <c r="Z61" s="32"/>
      <c r="AA61" s="32"/>
      <c r="AB61" s="432"/>
      <c r="AC61" s="32"/>
      <c r="AD61" s="32"/>
      <c r="AE61" s="32"/>
      <c r="AF61" s="32"/>
      <c r="AG61" s="32"/>
      <c r="AH61" s="32"/>
    </row>
    <row r="62" spans="3:34" s="72" customFormat="1" x14ac:dyDescent="0.45">
      <c r="C62" s="75"/>
      <c r="D62" s="75"/>
      <c r="E62" s="75"/>
      <c r="F62" s="75"/>
      <c r="G62" s="75"/>
      <c r="H62" s="75"/>
      <c r="I62" s="75"/>
      <c r="J62" s="75"/>
      <c r="K62" s="75"/>
      <c r="L62" s="75"/>
      <c r="M62" s="75"/>
      <c r="N62" s="75"/>
      <c r="O62" s="75"/>
      <c r="P62" s="75"/>
      <c r="Q62" s="431"/>
      <c r="T62" s="32"/>
      <c r="U62" s="32"/>
      <c r="V62" s="32"/>
      <c r="W62" s="32"/>
      <c r="X62" s="32"/>
      <c r="Y62" s="32"/>
      <c r="Z62" s="32"/>
      <c r="AA62" s="32"/>
      <c r="AB62" s="432"/>
      <c r="AC62" s="32"/>
      <c r="AD62" s="32"/>
      <c r="AE62" s="32"/>
      <c r="AF62" s="32"/>
      <c r="AG62" s="32"/>
      <c r="AH62" s="32"/>
    </row>
    <row r="63" spans="3:34" s="72" customFormat="1" x14ac:dyDescent="0.45">
      <c r="C63" s="72" t="s">
        <v>828</v>
      </c>
      <c r="E63" s="73"/>
      <c r="G63" s="480" t="s">
        <v>802</v>
      </c>
      <c r="H63" s="73"/>
      <c r="I63" s="73"/>
      <c r="J63" s="37" t="s">
        <v>803</v>
      </c>
      <c r="K63" s="73"/>
      <c r="L63" s="73"/>
      <c r="M63" s="73"/>
      <c r="N63" s="73"/>
      <c r="O63" s="73"/>
      <c r="P63" s="73"/>
      <c r="Q63" s="431"/>
      <c r="T63" s="29" t="s">
        <v>359</v>
      </c>
      <c r="U63" s="32">
        <f>COUNTIF(D64:M64,"☑")</f>
        <v>0</v>
      </c>
      <c r="V63" s="32"/>
      <c r="W63" s="29" t="s">
        <v>804</v>
      </c>
      <c r="X63" s="32"/>
      <c r="Y63" s="32"/>
      <c r="Z63" s="32"/>
      <c r="AA63" s="32"/>
      <c r="AB63" s="432"/>
      <c r="AC63" s="32"/>
      <c r="AD63" s="32"/>
      <c r="AE63" s="32"/>
      <c r="AF63" s="32"/>
      <c r="AG63" s="32"/>
      <c r="AH63" s="32"/>
    </row>
    <row r="64" spans="3:34" s="72" customFormat="1" ht="16.2" x14ac:dyDescent="0.45">
      <c r="D64" s="118" t="s">
        <v>189</v>
      </c>
      <c r="E64" s="72" t="s">
        <v>805</v>
      </c>
      <c r="G64" s="77"/>
      <c r="H64" s="118" t="s">
        <v>189</v>
      </c>
      <c r="I64" s="72" t="s">
        <v>806</v>
      </c>
      <c r="M64" s="118" t="s">
        <v>189</v>
      </c>
      <c r="N64" s="72" t="s">
        <v>807</v>
      </c>
      <c r="Q64" s="431"/>
      <c r="T64" s="32"/>
      <c r="U64" s="32" t="b">
        <f>COUNTIF(D64:M64,"□")&lt;&gt;3</f>
        <v>0</v>
      </c>
      <c r="V64" s="32"/>
      <c r="W64" s="32" t="b">
        <f>COUNTIF(D64,"□")&lt;&gt;1</f>
        <v>0</v>
      </c>
      <c r="X64" s="32" t="b">
        <f>COUNTIF(H64,"□")&lt;&gt;1</f>
        <v>0</v>
      </c>
      <c r="Y64" s="32" t="b">
        <f>COUNTIF(M64,"□")&lt;&gt;1</f>
        <v>0</v>
      </c>
      <c r="Z64" s="32"/>
      <c r="AA64" s="32"/>
      <c r="AB64" s="432" t="s">
        <v>829</v>
      </c>
      <c r="AC64" s="32" t="s">
        <v>830</v>
      </c>
      <c r="AD64" s="32" t="s">
        <v>831</v>
      </c>
      <c r="AE64" s="32"/>
      <c r="AF64" s="32"/>
      <c r="AG64" s="32"/>
      <c r="AH64" s="32"/>
    </row>
    <row r="65" spans="2:34" s="72" customFormat="1" x14ac:dyDescent="0.25">
      <c r="C65" s="98" t="s">
        <v>818</v>
      </c>
      <c r="H65" s="77"/>
      <c r="O65" s="66"/>
      <c r="P65" s="77"/>
      <c r="Q65" s="436" t="s">
        <v>812</v>
      </c>
      <c r="T65" s="32"/>
      <c r="U65" s="32"/>
      <c r="V65" s="32"/>
      <c r="W65" s="32"/>
      <c r="X65" s="32"/>
      <c r="Y65" s="32"/>
      <c r="Z65" s="32"/>
      <c r="AA65" s="32"/>
      <c r="AB65" s="432"/>
      <c r="AC65" s="32"/>
      <c r="AD65" s="32"/>
      <c r="AE65" s="32"/>
      <c r="AF65" s="32"/>
      <c r="AG65" s="32"/>
      <c r="AH65" s="32"/>
    </row>
    <row r="66" spans="2:34" s="72" customFormat="1" x14ac:dyDescent="0.45">
      <c r="C66" s="508"/>
      <c r="D66" s="509"/>
      <c r="E66" s="509"/>
      <c r="F66" s="509"/>
      <c r="G66" s="509"/>
      <c r="H66" s="509"/>
      <c r="I66" s="509"/>
      <c r="J66" s="509"/>
      <c r="K66" s="509"/>
      <c r="L66" s="509"/>
      <c r="M66" s="509"/>
      <c r="N66" s="509"/>
      <c r="O66" s="509"/>
      <c r="P66" s="510"/>
      <c r="Q66" s="435">
        <f>LEN(C66)</f>
        <v>0</v>
      </c>
      <c r="T66" s="32"/>
      <c r="U66" s="32"/>
      <c r="V66" s="32"/>
      <c r="W66" s="32"/>
      <c r="X66" s="32"/>
      <c r="Y66" s="32"/>
      <c r="Z66" s="32"/>
      <c r="AA66" s="32"/>
      <c r="AB66" s="432" t="s">
        <v>832</v>
      </c>
      <c r="AC66" s="32"/>
      <c r="AD66" s="32"/>
      <c r="AE66" s="32"/>
      <c r="AF66" s="32"/>
      <c r="AG66" s="32"/>
      <c r="AH66" s="32"/>
    </row>
    <row r="67" spans="2:34" s="72" customFormat="1" x14ac:dyDescent="0.45">
      <c r="C67" s="511"/>
      <c r="D67" s="512"/>
      <c r="E67" s="512"/>
      <c r="F67" s="512"/>
      <c r="G67" s="512"/>
      <c r="H67" s="512"/>
      <c r="I67" s="512"/>
      <c r="J67" s="512"/>
      <c r="K67" s="512"/>
      <c r="L67" s="512"/>
      <c r="M67" s="512"/>
      <c r="N67" s="512"/>
      <c r="O67" s="512"/>
      <c r="P67" s="513"/>
      <c r="Q67" s="431"/>
      <c r="T67" s="32"/>
      <c r="U67" s="32"/>
      <c r="V67" s="32"/>
      <c r="W67" s="32"/>
      <c r="X67" s="32"/>
      <c r="Y67" s="32"/>
      <c r="Z67" s="32"/>
      <c r="AA67" s="32"/>
      <c r="AB67" s="432"/>
      <c r="AC67" s="32"/>
      <c r="AD67" s="32"/>
      <c r="AE67" s="32"/>
      <c r="AF67" s="32"/>
      <c r="AG67" s="32"/>
      <c r="AH67" s="32"/>
    </row>
    <row r="68" spans="2:34" s="72" customFormat="1" x14ac:dyDescent="0.25">
      <c r="C68" s="98" t="s">
        <v>820</v>
      </c>
      <c r="H68" s="77"/>
      <c r="O68" s="66"/>
      <c r="P68" s="77"/>
      <c r="Q68" s="436" t="s">
        <v>812</v>
      </c>
      <c r="T68" s="32"/>
      <c r="U68" s="32"/>
      <c r="V68" s="32"/>
      <c r="W68" s="32"/>
      <c r="X68" s="32"/>
      <c r="Y68" s="32"/>
      <c r="Z68" s="32"/>
      <c r="AA68" s="32"/>
      <c r="AB68" s="432"/>
      <c r="AC68" s="32"/>
      <c r="AD68" s="32"/>
      <c r="AE68" s="32"/>
      <c r="AF68" s="32"/>
      <c r="AG68" s="32"/>
      <c r="AH68" s="32"/>
    </row>
    <row r="69" spans="2:34" s="72" customFormat="1" x14ac:dyDescent="0.45">
      <c r="C69" s="508"/>
      <c r="D69" s="509"/>
      <c r="E69" s="509"/>
      <c r="F69" s="509"/>
      <c r="G69" s="509"/>
      <c r="H69" s="509"/>
      <c r="I69" s="509"/>
      <c r="J69" s="509"/>
      <c r="K69" s="509"/>
      <c r="L69" s="509"/>
      <c r="M69" s="509"/>
      <c r="N69" s="509"/>
      <c r="O69" s="509"/>
      <c r="P69" s="510"/>
      <c r="Q69" s="435">
        <f>LEN(C69)</f>
        <v>0</v>
      </c>
      <c r="T69" s="32"/>
      <c r="U69" s="32"/>
      <c r="V69" s="32"/>
      <c r="W69" s="32"/>
      <c r="X69" s="32"/>
      <c r="Y69" s="32"/>
      <c r="Z69" s="32"/>
      <c r="AA69" s="32"/>
      <c r="AB69" s="432" t="s">
        <v>833</v>
      </c>
      <c r="AC69" s="32"/>
      <c r="AD69" s="32"/>
      <c r="AE69" s="32"/>
      <c r="AF69" s="32"/>
      <c r="AG69" s="32"/>
      <c r="AH69" s="32"/>
    </row>
    <row r="70" spans="2:34" s="72" customFormat="1" x14ac:dyDescent="0.45">
      <c r="C70" s="511"/>
      <c r="D70" s="512"/>
      <c r="E70" s="512"/>
      <c r="F70" s="512"/>
      <c r="G70" s="512"/>
      <c r="H70" s="512"/>
      <c r="I70" s="512"/>
      <c r="J70" s="512"/>
      <c r="K70" s="512"/>
      <c r="L70" s="512"/>
      <c r="M70" s="512"/>
      <c r="N70" s="512"/>
      <c r="O70" s="512"/>
      <c r="P70" s="513"/>
      <c r="Q70" s="431"/>
      <c r="T70" s="32"/>
      <c r="U70" s="32"/>
      <c r="V70" s="32"/>
      <c r="W70" s="32"/>
      <c r="X70" s="32"/>
      <c r="Y70" s="32"/>
      <c r="Z70" s="32"/>
      <c r="AA70" s="32"/>
      <c r="AB70" s="432"/>
      <c r="AC70" s="32"/>
      <c r="AD70" s="32"/>
      <c r="AE70" s="32"/>
      <c r="AF70" s="32"/>
      <c r="AG70" s="32"/>
      <c r="AH70" s="32"/>
    </row>
    <row r="72" spans="2:34" x14ac:dyDescent="0.45">
      <c r="B72" s="58" t="s">
        <v>834</v>
      </c>
    </row>
    <row r="73" spans="2:34" x14ac:dyDescent="0.45">
      <c r="C73" s="499"/>
      <c r="D73" s="499"/>
      <c r="E73" s="499"/>
      <c r="F73" s="499"/>
      <c r="G73" s="499"/>
      <c r="H73" s="505" t="s">
        <v>835</v>
      </c>
      <c r="I73" s="506"/>
      <c r="J73" s="506"/>
      <c r="K73" s="507"/>
      <c r="L73" s="505" t="s">
        <v>836</v>
      </c>
      <c r="M73" s="506"/>
      <c r="N73" s="506"/>
      <c r="O73" s="506"/>
      <c r="P73" s="507"/>
    </row>
    <row r="74" spans="2:34" x14ac:dyDescent="0.45">
      <c r="C74" s="514" t="s">
        <v>837</v>
      </c>
      <c r="D74" s="514"/>
      <c r="E74" s="514"/>
      <c r="F74" s="514"/>
      <c r="G74" s="514"/>
      <c r="H74" s="515"/>
      <c r="I74" s="516"/>
      <c r="J74" s="516"/>
      <c r="K74" s="438" t="s">
        <v>184</v>
      </c>
      <c r="L74" s="517"/>
      <c r="M74" s="518"/>
      <c r="N74" s="518"/>
      <c r="O74" s="518"/>
      <c r="P74" s="519"/>
      <c r="AB74" s="23" t="s">
        <v>838</v>
      </c>
      <c r="AC74" s="29" t="s">
        <v>839</v>
      </c>
    </row>
    <row r="75" spans="2:34" x14ac:dyDescent="0.45">
      <c r="C75" s="520" t="s">
        <v>840</v>
      </c>
      <c r="D75" s="520"/>
      <c r="E75" s="520"/>
      <c r="F75" s="520"/>
      <c r="G75" s="520"/>
      <c r="H75" s="515"/>
      <c r="I75" s="516"/>
      <c r="J75" s="516"/>
      <c r="K75" s="438" t="s">
        <v>184</v>
      </c>
      <c r="L75" s="517"/>
      <c r="M75" s="518"/>
      <c r="N75" s="518"/>
      <c r="O75" s="518"/>
      <c r="P75" s="519"/>
      <c r="AB75" s="23" t="s">
        <v>841</v>
      </c>
      <c r="AC75" s="29" t="s">
        <v>842</v>
      </c>
    </row>
    <row r="76" spans="2:34" x14ac:dyDescent="0.45">
      <c r="C76" s="520" t="s">
        <v>843</v>
      </c>
      <c r="D76" s="520"/>
      <c r="E76" s="520"/>
      <c r="F76" s="520"/>
      <c r="G76" s="520"/>
      <c r="H76" s="515"/>
      <c r="I76" s="516"/>
      <c r="J76" s="516"/>
      <c r="K76" s="62" t="s">
        <v>184</v>
      </c>
      <c r="L76" s="517"/>
      <c r="M76" s="518"/>
      <c r="N76" s="518"/>
      <c r="O76" s="518"/>
      <c r="P76" s="519"/>
      <c r="AB76" s="23" t="s">
        <v>844</v>
      </c>
      <c r="AC76" s="29" t="s">
        <v>845</v>
      </c>
    </row>
    <row r="77" spans="2:34" x14ac:dyDescent="0.45">
      <c r="C77" s="514" t="s">
        <v>846</v>
      </c>
      <c r="D77" s="514"/>
      <c r="E77" s="514"/>
      <c r="F77" s="514"/>
      <c r="G77" s="514"/>
      <c r="H77" s="515"/>
      <c r="I77" s="516"/>
      <c r="J77" s="516"/>
      <c r="K77" s="438" t="s">
        <v>847</v>
      </c>
      <c r="L77" s="517"/>
      <c r="M77" s="518"/>
      <c r="N77" s="518"/>
      <c r="O77" s="518"/>
      <c r="P77" s="519"/>
      <c r="AB77" s="23" t="s">
        <v>463</v>
      </c>
      <c r="AC77" s="29" t="s">
        <v>848</v>
      </c>
    </row>
    <row r="78" spans="2:34" x14ac:dyDescent="0.45">
      <c r="C78" s="520" t="s">
        <v>849</v>
      </c>
      <c r="D78" s="520"/>
      <c r="E78" s="520"/>
      <c r="F78" s="520"/>
      <c r="G78" s="520"/>
      <c r="H78" s="515"/>
      <c r="I78" s="516"/>
      <c r="J78" s="516"/>
      <c r="K78" s="438" t="s">
        <v>847</v>
      </c>
      <c r="L78" s="517"/>
      <c r="M78" s="518"/>
      <c r="N78" s="518"/>
      <c r="O78" s="518"/>
      <c r="P78" s="519"/>
      <c r="AB78" s="23" t="s">
        <v>850</v>
      </c>
      <c r="AC78" s="29" t="s">
        <v>851</v>
      </c>
    </row>
    <row r="79" spans="2:34" x14ac:dyDescent="0.45">
      <c r="C79" s="520" t="s">
        <v>852</v>
      </c>
      <c r="D79" s="520"/>
      <c r="E79" s="520"/>
      <c r="F79" s="520"/>
      <c r="G79" s="521"/>
      <c r="H79" s="515"/>
      <c r="I79" s="516"/>
      <c r="J79" s="516"/>
      <c r="K79" s="438" t="s">
        <v>847</v>
      </c>
      <c r="L79" s="517"/>
      <c r="M79" s="518"/>
      <c r="N79" s="518"/>
      <c r="O79" s="518"/>
      <c r="P79" s="519"/>
      <c r="AB79" s="23" t="s">
        <v>853</v>
      </c>
      <c r="AC79" s="29" t="s">
        <v>854</v>
      </c>
    </row>
    <row r="80" spans="2:34" x14ac:dyDescent="0.45">
      <c r="C80" s="106"/>
      <c r="D80" s="106"/>
      <c r="E80" s="106"/>
      <c r="F80" s="106"/>
      <c r="G80" s="106"/>
      <c r="H80" s="106"/>
      <c r="I80" s="106"/>
      <c r="J80" s="106"/>
      <c r="K80" s="106"/>
      <c r="L80" s="62"/>
      <c r="M80" s="62"/>
      <c r="N80" s="62"/>
      <c r="O80" s="62"/>
      <c r="P80" s="62"/>
    </row>
  </sheetData>
  <sheetProtection algorithmName="SHA-512" hashValue="JTlBhkpXfIpFVmD1arIXxmrAErtJSTI+ZgiQMVYcCJVOGsh+ckD61Rky7h+/XN8Gq9mo0z3OoJNa7r67vdAgRA==" saltValue="dNvw5fe5SSxz+1U6lPOoxw==" spinCount="100000" sheet="1" objects="1" scenarios="1"/>
  <mergeCells count="68">
    <mergeCell ref="C78:G78"/>
    <mergeCell ref="H78:J78"/>
    <mergeCell ref="L78:P78"/>
    <mergeCell ref="C79:G79"/>
    <mergeCell ref="H79:J79"/>
    <mergeCell ref="L79:P79"/>
    <mergeCell ref="C76:G76"/>
    <mergeCell ref="H76:J76"/>
    <mergeCell ref="L76:P76"/>
    <mergeCell ref="C77:G77"/>
    <mergeCell ref="H77:J77"/>
    <mergeCell ref="L77:P77"/>
    <mergeCell ref="C74:G74"/>
    <mergeCell ref="H74:J74"/>
    <mergeCell ref="L74:P74"/>
    <mergeCell ref="C75:G75"/>
    <mergeCell ref="H75:J75"/>
    <mergeCell ref="L75:P75"/>
    <mergeCell ref="C73:G73"/>
    <mergeCell ref="H73:K73"/>
    <mergeCell ref="L73:P73"/>
    <mergeCell ref="C30:I30"/>
    <mergeCell ref="J30:L30"/>
    <mergeCell ref="M30:O30"/>
    <mergeCell ref="C37:P38"/>
    <mergeCell ref="C40:P41"/>
    <mergeCell ref="C46:P47"/>
    <mergeCell ref="C49:P50"/>
    <mergeCell ref="C57:P58"/>
    <mergeCell ref="C60:P61"/>
    <mergeCell ref="C66:P67"/>
    <mergeCell ref="C69:P70"/>
    <mergeCell ref="C28:I28"/>
    <mergeCell ref="J28:L28"/>
    <mergeCell ref="M28:O28"/>
    <mergeCell ref="C29:I29"/>
    <mergeCell ref="J29:L29"/>
    <mergeCell ref="M29:O29"/>
    <mergeCell ref="C26:I26"/>
    <mergeCell ref="J26:L26"/>
    <mergeCell ref="M26:O26"/>
    <mergeCell ref="C27:I27"/>
    <mergeCell ref="J27:L27"/>
    <mergeCell ref="M27:O27"/>
    <mergeCell ref="C24:I24"/>
    <mergeCell ref="J24:L24"/>
    <mergeCell ref="M24:O24"/>
    <mergeCell ref="C25:I25"/>
    <mergeCell ref="J25:L25"/>
    <mergeCell ref="M25:O25"/>
    <mergeCell ref="C13:I13"/>
    <mergeCell ref="J13:P13"/>
    <mergeCell ref="M16:O16"/>
    <mergeCell ref="M19:O19"/>
    <mergeCell ref="C22:I23"/>
    <mergeCell ref="J22:O22"/>
    <mergeCell ref="J23:L23"/>
    <mergeCell ref="M23:O23"/>
    <mergeCell ref="B2:P2"/>
    <mergeCell ref="E4:F4"/>
    <mergeCell ref="E5:O5"/>
    <mergeCell ref="E6:O6"/>
    <mergeCell ref="C11:C12"/>
    <mergeCell ref="D11:G12"/>
    <mergeCell ref="H11:I12"/>
    <mergeCell ref="J11:K12"/>
    <mergeCell ref="L11:O12"/>
    <mergeCell ref="P11:P12"/>
  </mergeCells>
  <phoneticPr fontId="1"/>
  <conditionalFormatting sqref="J14:J16 J18">
    <cfRule type="expression" dxfId="212" priority="53">
      <formula>$T$15=FALSE</formula>
    </cfRule>
  </conditionalFormatting>
  <conditionalFormatting sqref="D11 L11">
    <cfRule type="containsBlanks" dxfId="211" priority="52">
      <formula>LEN(TRIM(D11))=0</formula>
    </cfRule>
  </conditionalFormatting>
  <conditionalFormatting sqref="C14:C17">
    <cfRule type="expression" dxfId="210" priority="51">
      <formula>$T$14=FALSE</formula>
    </cfRule>
  </conditionalFormatting>
  <conditionalFormatting sqref="J24">
    <cfRule type="containsBlanks" dxfId="209" priority="50">
      <formula>LEN(TRIM(J24))=0</formula>
    </cfRule>
  </conditionalFormatting>
  <conditionalFormatting sqref="M24:M28 J25:J28">
    <cfRule type="containsBlanks" dxfId="208" priority="49">
      <formula>LEN(TRIM(J24))=0</formula>
    </cfRule>
  </conditionalFormatting>
  <conditionalFormatting sqref="M15">
    <cfRule type="expression" dxfId="207" priority="48">
      <formula>$X$15=0</formula>
    </cfRule>
  </conditionalFormatting>
  <conditionalFormatting sqref="M14">
    <cfRule type="expression" dxfId="206" priority="47">
      <formula>$X$14=0</formula>
    </cfRule>
  </conditionalFormatting>
  <conditionalFormatting sqref="O14">
    <cfRule type="expression" dxfId="205" priority="46">
      <formula>$Y$14=0</formula>
    </cfRule>
  </conditionalFormatting>
  <conditionalFormatting sqref="O15">
    <cfRule type="expression" dxfId="204" priority="45">
      <formula>$Y$15=0</formula>
    </cfRule>
  </conditionalFormatting>
  <conditionalFormatting sqref="M16">
    <cfRule type="expression" dxfId="203" priority="44">
      <formula>$X$16=0</formula>
    </cfRule>
  </conditionalFormatting>
  <conditionalFormatting sqref="M17">
    <cfRule type="expression" dxfId="202" priority="43">
      <formula>$X$17=0</formula>
    </cfRule>
  </conditionalFormatting>
  <conditionalFormatting sqref="O17">
    <cfRule type="expression" dxfId="201" priority="42">
      <formula>$Y$17=0</formula>
    </cfRule>
  </conditionalFormatting>
  <conditionalFormatting sqref="M19">
    <cfRule type="expression" dxfId="200" priority="41">
      <formula>$X$19=0</formula>
    </cfRule>
  </conditionalFormatting>
  <conditionalFormatting sqref="F14:F17">
    <cfRule type="expression" dxfId="199" priority="40">
      <formula>$V14=0</formula>
    </cfRule>
  </conditionalFormatting>
  <conditionalFormatting sqref="H14:H17">
    <cfRule type="expression" dxfId="198" priority="39">
      <formula>$W14=0</formula>
    </cfRule>
  </conditionalFormatting>
  <conditionalFormatting sqref="J63:L63">
    <cfRule type="expression" dxfId="197" priority="36">
      <formula>$U$63&gt;1</formula>
    </cfRule>
  </conditionalFormatting>
  <conditionalFormatting sqref="J34">
    <cfRule type="expression" dxfId="196" priority="38">
      <formula>$P$36&gt;1</formula>
    </cfRule>
  </conditionalFormatting>
  <conditionalFormatting sqref="J54:L54">
    <cfRule type="expression" dxfId="195" priority="37">
      <formula>$U$54&gt;1</formula>
    </cfRule>
  </conditionalFormatting>
  <conditionalFormatting sqref="J34:L34">
    <cfRule type="expression" dxfId="194" priority="35">
      <formula>$U$34&gt;1</formula>
    </cfRule>
  </conditionalFormatting>
  <conditionalFormatting sqref="C36:J36">
    <cfRule type="expression" dxfId="193" priority="33">
      <formula>AND($Y$35=TRUE,$C$37="")</formula>
    </cfRule>
    <cfRule type="expression" dxfId="192" priority="34">
      <formula>AND($W$35=TRUE,$C$37="")</formula>
    </cfRule>
  </conditionalFormatting>
  <conditionalFormatting sqref="C45:J45">
    <cfRule type="expression" dxfId="191" priority="31">
      <formula>AND($Y$44=TRUE,$C$46="")</formula>
    </cfRule>
    <cfRule type="expression" dxfId="190" priority="32">
      <formula>AND($W$44=TRUE,$C$46="")</formula>
    </cfRule>
  </conditionalFormatting>
  <conditionalFormatting sqref="C56:J56">
    <cfRule type="expression" dxfId="189" priority="28">
      <formula>AND($W$55=TRUE,$C$57="")</formula>
    </cfRule>
    <cfRule type="expression" dxfId="188" priority="29">
      <formula>AND($Y$55=TRUE,$C$57="")</formula>
    </cfRule>
  </conditionalFormatting>
  <conditionalFormatting sqref="C65:J65">
    <cfRule type="expression" dxfId="187" priority="26">
      <formula>AND($W$64=TRUE,$C$66="")</formula>
    </cfRule>
    <cfRule type="expression" dxfId="186" priority="27">
      <formula>AND($Y$64=TRUE,$C$66="")</formula>
    </cfRule>
  </conditionalFormatting>
  <conditionalFormatting sqref="C68:K68">
    <cfRule type="expression" dxfId="185" priority="25">
      <formula>AND($X$64=TRUE,$C$69="")</formula>
    </cfRule>
  </conditionalFormatting>
  <conditionalFormatting sqref="C59:K59">
    <cfRule type="expression" dxfId="184" priority="24">
      <formula>AND($X$55=TRUE,$C$60="")</formula>
    </cfRule>
  </conditionalFormatting>
  <conditionalFormatting sqref="C48:K48">
    <cfRule type="expression" dxfId="183" priority="23">
      <formula>AND($X$44=TRUE,$C$49="")</formula>
    </cfRule>
  </conditionalFormatting>
  <conditionalFormatting sqref="C39:K39">
    <cfRule type="expression" dxfId="182" priority="22">
      <formula>AND($X$35=TRUE,$C$40="")</formula>
    </cfRule>
  </conditionalFormatting>
  <conditionalFormatting sqref="D35 H35 M35">
    <cfRule type="expression" dxfId="181" priority="21">
      <formula>$U$35=FALSE</formula>
    </cfRule>
  </conditionalFormatting>
  <conditionalFormatting sqref="D44 H44 M44">
    <cfRule type="expression" dxfId="180" priority="20">
      <formula>$U$44=FALSE</formula>
    </cfRule>
  </conditionalFormatting>
  <conditionalFormatting sqref="D55 H55 M55">
    <cfRule type="expression" dxfId="179" priority="19">
      <formula>$U$55=FALSE</formula>
    </cfRule>
  </conditionalFormatting>
  <conditionalFormatting sqref="D64 H64 M64">
    <cfRule type="expression" dxfId="178" priority="18">
      <formula>$U$64=FALSE</formula>
    </cfRule>
  </conditionalFormatting>
  <conditionalFormatting sqref="C57 C49">
    <cfRule type="containsBlanks" dxfId="177" priority="17">
      <formula>LEN(TRIM(C49))=0</formula>
    </cfRule>
  </conditionalFormatting>
  <conditionalFormatting sqref="H74:J79">
    <cfRule type="containsBlanks" dxfId="176" priority="16">
      <formula>LEN(TRIM(H74))=0</formula>
    </cfRule>
  </conditionalFormatting>
  <conditionalFormatting sqref="J43:L43">
    <cfRule type="expression" dxfId="175" priority="30">
      <formula>$U$43&gt;1</formula>
    </cfRule>
  </conditionalFormatting>
  <conditionalFormatting sqref="O56:Q56">
    <cfRule type="expression" dxfId="174" priority="15">
      <formula>LEN(INDIRECT(ADDRESS(ROW($C57),COLUMN($C57))))&gt;110</formula>
    </cfRule>
  </conditionalFormatting>
  <conditionalFormatting sqref="O59:Q59">
    <cfRule type="expression" dxfId="173" priority="14">
      <formula>LEN(INDIRECT(ADDRESS(ROW($C60),COLUMN($C60))))&gt;110</formula>
    </cfRule>
  </conditionalFormatting>
  <conditionalFormatting sqref="O65:Q65">
    <cfRule type="expression" dxfId="172" priority="13">
      <formula>LEN(INDIRECT(ADDRESS(ROW($C66),COLUMN($C66))))&gt;110</formula>
    </cfRule>
  </conditionalFormatting>
  <conditionalFormatting sqref="O68:Q68">
    <cfRule type="expression" dxfId="171" priority="12">
      <formula>LEN(INDIRECT(ADDRESS(ROW($C69),COLUMN($C69))))&gt;110</formula>
    </cfRule>
  </conditionalFormatting>
  <conditionalFormatting sqref="C60">
    <cfRule type="containsBlanks" dxfId="170" priority="11">
      <formula>LEN(TRIM(C60))=0</formula>
    </cfRule>
  </conditionalFormatting>
  <conditionalFormatting sqref="C66">
    <cfRule type="containsBlanks" dxfId="169" priority="10">
      <formula>LEN(TRIM(C66))=0</formula>
    </cfRule>
  </conditionalFormatting>
  <conditionalFormatting sqref="C69">
    <cfRule type="containsBlanks" dxfId="168" priority="9">
      <formula>LEN(TRIM(C69))=0</formula>
    </cfRule>
  </conditionalFormatting>
  <conditionalFormatting sqref="C46">
    <cfRule type="containsBlanks" dxfId="167" priority="8">
      <formula>LEN(TRIM(C46))=0</formula>
    </cfRule>
  </conditionalFormatting>
  <conditionalFormatting sqref="C40">
    <cfRule type="containsBlanks" dxfId="166" priority="7">
      <formula>LEN(TRIM(C40))=0</formula>
    </cfRule>
  </conditionalFormatting>
  <conditionalFormatting sqref="C37">
    <cfRule type="containsBlanks" dxfId="165" priority="6">
      <formula>LEN(TRIM(C37))=0</formula>
    </cfRule>
  </conditionalFormatting>
  <conditionalFormatting sqref="O36:Q36">
    <cfRule type="expression" dxfId="164" priority="5">
      <formula>LEN(INDIRECT(ADDRESS(ROW($C37),COLUMN($C37))))&gt;110</formula>
    </cfRule>
  </conditionalFormatting>
  <conditionalFormatting sqref="O48:Q48">
    <cfRule type="expression" dxfId="163" priority="4">
      <formula>LEN(INDIRECT(ADDRESS(ROW($C49),COLUMN($C49))))&gt;110</formula>
    </cfRule>
  </conditionalFormatting>
  <conditionalFormatting sqref="O45:Q45">
    <cfRule type="expression" dxfId="162" priority="3">
      <formula>LEN(INDIRECT(ADDRESS(ROW($C46),COLUMN($C46))))&gt;110</formula>
    </cfRule>
  </conditionalFormatting>
  <conditionalFormatting sqref="O39:Q39">
    <cfRule type="expression" dxfId="161" priority="2">
      <formula>LEN(INDIRECT(ADDRESS(ROW($C40),COLUMN($C40))))&gt;110</formula>
    </cfRule>
  </conditionalFormatting>
  <conditionalFormatting sqref="E4:F4 E5:O6">
    <cfRule type="containsBlanks" dxfId="160" priority="1">
      <formula>LEN(TRIM(E4))=0</formula>
    </cfRule>
  </conditionalFormatting>
  <dataValidations count="2">
    <dataValidation allowBlank="1" showInputMessage="1" prompt="110文字以内で入力してください" sqref="C40 C69 C49 C57 C46 C60 C66 C37" xr:uid="{00000000-0002-0000-0100-000000000000}"/>
    <dataValidation type="list" allowBlank="1" showInputMessage="1" showErrorMessage="1" sqref="D64 H35 H44 D35 M44 M55 D44 H55 H64 D55 M64 C14:C17 J14:J16 J18 M35" xr:uid="{00000000-0002-0000-0100-000001000000}">
      <formula1>"□,☑"</formula1>
    </dataValidation>
  </dataValidations>
  <printOptions horizontalCentered="1"/>
  <pageMargins left="0.70866141732283472" right="0.31496062992125984" top="0.55118110236220474" bottom="0.55118110236220474" header="0.31496062992125984" footer="0.31496062992125984"/>
  <pageSetup paperSize="9" scale="80" fitToWidth="0" fitToHeight="0" orientation="portrait" r:id="rId1"/>
  <headerFooter>
    <oddFooter>&amp;C&amp;P/&amp;N&amp;R&amp;9R7_都市における木材需要の拡大事業</oddFooter>
  </headerFooter>
  <rowBreaks count="1" manualBreakCount="1">
    <brk id="52" max="16"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sheetPr>
  <dimension ref="A1:AD224"/>
  <sheetViews>
    <sheetView showGridLines="0" view="pageBreakPreview" zoomScaleNormal="100" zoomScaleSheetLayoutView="100" workbookViewId="0">
      <selection activeCell="C11" sqref="C11"/>
    </sheetView>
  </sheetViews>
  <sheetFormatPr defaultColWidth="9" defaultRowHeight="15" x14ac:dyDescent="0.45"/>
  <cols>
    <col min="1" max="1" width="1.69921875" style="1" customWidth="1"/>
    <col min="2" max="2" width="3.59765625" style="1" customWidth="1"/>
    <col min="3" max="3" width="8.59765625" style="2" customWidth="1"/>
    <col min="4" max="12" width="8.59765625" style="1" customWidth="1"/>
    <col min="13" max="13" width="4" style="391" customWidth="1"/>
    <col min="14" max="14" width="2.5" style="42" customWidth="1"/>
    <col min="15" max="15" width="5" style="171" hidden="1" customWidth="1"/>
    <col min="16" max="16" width="8.8984375" style="42" hidden="1" customWidth="1"/>
    <col min="17" max="17" width="12.59765625" style="57" hidden="1" customWidth="1"/>
    <col min="18" max="19" width="9.69921875" style="22" hidden="1" customWidth="1"/>
    <col min="20" max="21" width="9.69921875" style="16" hidden="1" customWidth="1"/>
    <col min="22" max="22" width="25.69921875" style="16" hidden="1" customWidth="1"/>
    <col min="23" max="23" width="9.09765625" style="126" customWidth="1"/>
    <col min="24" max="24" width="7.8984375" style="12" customWidth="1"/>
    <col min="25" max="25" width="10.8984375" style="8" customWidth="1"/>
    <col min="26" max="26" width="14.59765625" style="3" customWidth="1"/>
    <col min="27" max="27" width="4.8984375" style="1" customWidth="1"/>
    <col min="28" max="28" width="7" style="7" customWidth="1"/>
    <col min="29" max="29" width="7" style="13" customWidth="1"/>
    <col min="30" max="30" width="7" style="7" customWidth="1"/>
    <col min="31" max="16384" width="9" style="1"/>
  </cols>
  <sheetData>
    <row r="1" spans="1:30" x14ac:dyDescent="0.45">
      <c r="F1" s="2"/>
      <c r="N1" s="108"/>
      <c r="O1" s="108"/>
      <c r="V1" s="166"/>
      <c r="X1" s="16"/>
    </row>
    <row r="2" spans="1:30" s="58" customFormat="1" x14ac:dyDescent="0.45">
      <c r="B2" s="136" t="s">
        <v>193</v>
      </c>
      <c r="C2" s="59"/>
      <c r="F2" s="59"/>
      <c r="M2" s="391"/>
      <c r="N2" s="45"/>
      <c r="O2" s="49"/>
      <c r="P2" s="45"/>
      <c r="Q2" s="57"/>
      <c r="R2" s="22"/>
      <c r="S2" s="60"/>
      <c r="T2" s="60"/>
      <c r="U2" s="60"/>
      <c r="V2" s="167"/>
      <c r="W2" s="127"/>
      <c r="X2" s="61"/>
      <c r="Y2" s="106"/>
      <c r="Z2" s="63"/>
      <c r="AB2" s="64"/>
      <c r="AC2" s="65"/>
      <c r="AD2" s="64"/>
    </row>
    <row r="3" spans="1:30" s="58" customFormat="1" ht="18.600000000000001" x14ac:dyDescent="0.45">
      <c r="A3" s="485" t="s">
        <v>0</v>
      </c>
      <c r="B3" s="485"/>
      <c r="C3" s="485"/>
      <c r="D3" s="485"/>
      <c r="E3" s="485"/>
      <c r="F3" s="485"/>
      <c r="G3" s="485"/>
      <c r="H3" s="485"/>
      <c r="I3" s="485"/>
      <c r="J3" s="485"/>
      <c r="K3" s="485"/>
      <c r="L3" s="485"/>
      <c r="M3" s="485"/>
      <c r="N3" s="82"/>
      <c r="O3" s="85"/>
      <c r="P3" s="64"/>
      <c r="Q3" s="82"/>
      <c r="R3" s="23"/>
      <c r="S3" s="64"/>
      <c r="T3" s="64"/>
      <c r="U3" s="64"/>
      <c r="V3" s="167"/>
      <c r="W3" s="127"/>
      <c r="X3" s="90"/>
      <c r="Y3" s="90"/>
      <c r="Z3" s="90"/>
      <c r="AB3" s="64"/>
      <c r="AC3" s="65"/>
      <c r="AD3" s="64"/>
    </row>
    <row r="4" spans="1:30" s="58" customFormat="1" ht="6" customHeight="1" x14ac:dyDescent="0.45">
      <c r="C4" s="59"/>
      <c r="F4" s="59"/>
      <c r="M4" s="391"/>
      <c r="N4" s="45"/>
      <c r="O4" s="49"/>
      <c r="P4" s="45"/>
      <c r="Q4" s="82"/>
      <c r="R4" s="22"/>
      <c r="S4" s="60"/>
      <c r="T4" s="60"/>
      <c r="U4" s="60"/>
      <c r="V4" s="167"/>
      <c r="W4" s="127"/>
      <c r="X4" s="61"/>
      <c r="Y4" s="62"/>
      <c r="Z4" s="63"/>
      <c r="AB4" s="64"/>
      <c r="AC4" s="65"/>
      <c r="AD4" s="64"/>
    </row>
    <row r="5" spans="1:30" s="58" customFormat="1" ht="17.25" customHeight="1" x14ac:dyDescent="0.45">
      <c r="D5" s="82" t="s">
        <v>63</v>
      </c>
      <c r="E5" s="487">
        <f>'様式6号-2-基礎的情報'!E4:F4</f>
        <v>0</v>
      </c>
      <c r="F5" s="487"/>
      <c r="G5" s="72"/>
      <c r="H5" s="72"/>
      <c r="I5" s="72"/>
      <c r="J5" s="72"/>
      <c r="K5" s="72"/>
      <c r="M5" s="391"/>
      <c r="N5" s="45"/>
      <c r="O5" s="49"/>
      <c r="P5" s="45"/>
      <c r="Q5" s="82"/>
      <c r="R5" s="22"/>
      <c r="S5" s="60"/>
      <c r="T5" s="60"/>
      <c r="U5" s="60"/>
      <c r="V5" s="167"/>
      <c r="W5" s="127"/>
      <c r="X5" s="62"/>
      <c r="Y5" s="62"/>
      <c r="Z5" s="63"/>
      <c r="AB5" s="64"/>
      <c r="AC5" s="65"/>
      <c r="AD5" s="64"/>
    </row>
    <row r="6" spans="1:30" s="58" customFormat="1" ht="17.25" customHeight="1" x14ac:dyDescent="0.45">
      <c r="D6" s="82" t="s">
        <v>197</v>
      </c>
      <c r="E6" s="487">
        <f>'様式6号-2-基礎的情報'!E5:O5</f>
        <v>0</v>
      </c>
      <c r="F6" s="487"/>
      <c r="G6" s="487"/>
      <c r="H6" s="487"/>
      <c r="I6" s="487"/>
      <c r="J6" s="487"/>
      <c r="K6" s="487"/>
      <c r="M6" s="391"/>
      <c r="N6" s="45"/>
      <c r="O6" s="49"/>
      <c r="P6" s="45"/>
      <c r="Q6" s="82"/>
      <c r="R6" s="22"/>
      <c r="S6" s="60"/>
      <c r="T6" s="60"/>
      <c r="U6" s="60"/>
      <c r="V6" s="167"/>
      <c r="W6" s="127"/>
      <c r="X6" s="62"/>
      <c r="Y6" s="62"/>
      <c r="Z6" s="63"/>
      <c r="AB6" s="64"/>
      <c r="AC6" s="65"/>
      <c r="AD6" s="64"/>
    </row>
    <row r="7" spans="1:30" s="58" customFormat="1" ht="17.25" customHeight="1" x14ac:dyDescent="0.45">
      <c r="D7" s="82" t="s">
        <v>64</v>
      </c>
      <c r="E7" s="488">
        <f>'様式6号-2-基礎的情報'!E6:O6</f>
        <v>0</v>
      </c>
      <c r="F7" s="488"/>
      <c r="G7" s="488"/>
      <c r="H7" s="488"/>
      <c r="I7" s="488"/>
      <c r="J7" s="488"/>
      <c r="K7" s="488"/>
      <c r="M7" s="391"/>
      <c r="N7" s="45"/>
      <c r="O7" s="49"/>
      <c r="P7" s="45"/>
      <c r="Q7" s="82"/>
      <c r="R7" s="22"/>
      <c r="S7" s="60"/>
      <c r="T7" s="60"/>
      <c r="U7" s="60"/>
      <c r="V7" s="167"/>
      <c r="W7" s="127"/>
      <c r="X7" s="62"/>
      <c r="Y7" s="62"/>
      <c r="Z7" s="63"/>
      <c r="AB7" s="64"/>
      <c r="AC7" s="65"/>
      <c r="AD7" s="64"/>
    </row>
    <row r="8" spans="1:30" x14ac:dyDescent="0.45">
      <c r="C8" s="1"/>
      <c r="D8" s="5"/>
      <c r="E8" s="15"/>
      <c r="F8" s="15"/>
      <c r="G8" s="15"/>
      <c r="H8" s="15"/>
      <c r="I8" s="15"/>
      <c r="J8" s="15"/>
      <c r="K8" s="15"/>
      <c r="V8" s="166"/>
      <c r="W8" s="127"/>
      <c r="X8" s="8"/>
      <c r="AB8" s="28"/>
      <c r="AD8" s="28"/>
    </row>
    <row r="9" spans="1:30" x14ac:dyDescent="0.45">
      <c r="C9" s="33" t="s">
        <v>310</v>
      </c>
      <c r="R9" s="1"/>
      <c r="V9" s="166"/>
      <c r="W9" s="127"/>
    </row>
    <row r="10" spans="1:30" x14ac:dyDescent="0.45">
      <c r="C10" s="33"/>
      <c r="F10" s="34" t="s">
        <v>503</v>
      </c>
      <c r="I10" s="146" t="str">
        <f>IF(R10&gt;1,"複数選択
されています!","")</f>
        <v/>
      </c>
      <c r="J10" s="145"/>
      <c r="K10" s="90"/>
      <c r="R10" s="22">
        <f>COUNTIF(C11,"☑")+COUNTIF(C12,"☑")+COUNTIF(C13,"☑")</f>
        <v>0</v>
      </c>
      <c r="V10" s="166"/>
      <c r="W10" s="127"/>
      <c r="AB10" s="28"/>
      <c r="AD10" s="28"/>
    </row>
    <row r="11" spans="1:30" s="90" customFormat="1" ht="18.75" customHeight="1" x14ac:dyDescent="0.45">
      <c r="C11" s="142" t="s">
        <v>189</v>
      </c>
      <c r="D11" s="90" t="s">
        <v>315</v>
      </c>
      <c r="F11" s="388" t="str">
        <f>IF(R15=TRUE,"「様式第6号-2(共通)」および
「様式第6号-2-①(CLT以外)」","")</f>
        <v/>
      </c>
      <c r="G11" s="388"/>
      <c r="H11" s="388"/>
      <c r="I11" s="389"/>
      <c r="J11" s="389"/>
      <c r="K11" s="389"/>
      <c r="M11" s="391"/>
      <c r="N11" s="45"/>
      <c r="O11" s="49"/>
      <c r="P11" s="45"/>
      <c r="Q11" s="57" t="s">
        <v>335</v>
      </c>
      <c r="R11" s="22" t="b">
        <f>COUNTIF(C11:D13,"□")&lt;&gt;3</f>
        <v>0</v>
      </c>
      <c r="S11" s="60"/>
      <c r="T11" s="60"/>
      <c r="U11" s="60"/>
      <c r="V11" s="175" t="str">
        <f ca="1">IF(C18="&lt;&gt;", CELL("address", C18), "")</f>
        <v/>
      </c>
      <c r="W11" s="22"/>
      <c r="X11" s="125"/>
      <c r="Y11" s="125"/>
      <c r="Z11" s="105"/>
      <c r="AB11" s="64"/>
      <c r="AC11" s="65"/>
      <c r="AD11" s="64"/>
    </row>
    <row r="12" spans="1:30" s="90" customFormat="1" ht="18.75" customHeight="1" x14ac:dyDescent="0.45">
      <c r="C12" s="142" t="s">
        <v>189</v>
      </c>
      <c r="D12" s="90" t="s">
        <v>309</v>
      </c>
      <c r="F12" s="390" t="str">
        <f>IF(S15=TRUE,"「様式第6号-2(共通)」および
「様式第6号-2-②(CLT)」","")</f>
        <v/>
      </c>
      <c r="G12" s="390"/>
      <c r="H12" s="390"/>
      <c r="I12" s="389"/>
      <c r="J12" s="389"/>
      <c r="K12" s="389"/>
      <c r="M12" s="391"/>
      <c r="N12" s="45"/>
      <c r="O12" s="49"/>
      <c r="P12" s="45"/>
      <c r="Q12" s="57" t="s">
        <v>526</v>
      </c>
      <c r="R12" s="22"/>
      <c r="S12" s="60"/>
      <c r="T12" s="60"/>
      <c r="U12" s="60"/>
      <c r="V12" s="167"/>
      <c r="W12" s="127"/>
      <c r="X12" s="125"/>
      <c r="Y12" s="125"/>
      <c r="Z12" s="105"/>
      <c r="AB12" s="113"/>
      <c r="AC12" s="65"/>
      <c r="AD12" s="113"/>
    </row>
    <row r="13" spans="1:30" s="90" customFormat="1" ht="18.75" customHeight="1" x14ac:dyDescent="0.45">
      <c r="C13" s="142" t="s">
        <v>189</v>
      </c>
      <c r="D13" s="90" t="s">
        <v>316</v>
      </c>
      <c r="F13" s="390" t="str">
        <f>IF(T15=TRUE,"すべてのシート","")</f>
        <v/>
      </c>
      <c r="G13" s="390"/>
      <c r="H13" s="390"/>
      <c r="I13" s="389"/>
      <c r="J13" s="389"/>
      <c r="K13" s="389"/>
      <c r="M13" s="391"/>
      <c r="N13" s="45"/>
      <c r="O13" s="49"/>
      <c r="P13" s="45"/>
      <c r="Q13" s="57"/>
      <c r="R13" s="22"/>
      <c r="S13" s="60"/>
      <c r="T13" s="60"/>
      <c r="U13" s="60"/>
      <c r="V13" s="167"/>
      <c r="W13" s="127"/>
      <c r="X13" s="125"/>
      <c r="Y13" s="125"/>
      <c r="Z13" s="105"/>
      <c r="AB13" s="113"/>
      <c r="AC13" s="65"/>
      <c r="AD13" s="113"/>
    </row>
    <row r="14" spans="1:30" x14ac:dyDescent="0.45">
      <c r="C14" s="59" t="s">
        <v>1</v>
      </c>
      <c r="V14" s="168"/>
      <c r="W14" s="127"/>
      <c r="AB14" s="28"/>
      <c r="AD14" s="28"/>
    </row>
    <row r="15" spans="1:30" ht="16.5" customHeight="1" x14ac:dyDescent="0.45">
      <c r="C15" s="1"/>
      <c r="Q15" s="57" t="s">
        <v>336</v>
      </c>
      <c r="R15" s="22" t="b">
        <f>COUNTIF(C11,"□")&lt;&gt;1</f>
        <v>0</v>
      </c>
      <c r="S15" s="22" t="b">
        <f>COUNTIF(C12,"□")&lt;&gt;1</f>
        <v>0</v>
      </c>
      <c r="T15" s="22" t="b">
        <f>COUNTIF(C13,"□")&lt;&gt;1</f>
        <v>0</v>
      </c>
      <c r="V15" s="166"/>
      <c r="W15" s="127"/>
    </row>
    <row r="16" spans="1:30" s="58" customFormat="1" ht="16.5" customHeight="1" x14ac:dyDescent="0.45">
      <c r="B16" s="59" t="s">
        <v>491</v>
      </c>
      <c r="C16" s="59"/>
      <c r="M16" s="391"/>
      <c r="N16" s="45"/>
      <c r="O16" s="49"/>
      <c r="P16" s="45"/>
      <c r="Q16" s="57"/>
      <c r="R16" s="22"/>
      <c r="S16" s="60"/>
      <c r="T16" s="60"/>
      <c r="U16" s="60"/>
      <c r="V16" s="167"/>
      <c r="W16" s="127"/>
      <c r="X16" s="61"/>
      <c r="Y16" s="62"/>
      <c r="Z16" s="63"/>
      <c r="AB16" s="64"/>
      <c r="AC16" s="115"/>
      <c r="AD16" s="64"/>
    </row>
    <row r="17" spans="2:30" s="58" customFormat="1" ht="16.5" customHeight="1" thickBot="1" x14ac:dyDescent="0.5">
      <c r="B17" s="62" t="s">
        <v>492</v>
      </c>
      <c r="D17" s="63"/>
      <c r="E17" s="63"/>
      <c r="F17" s="63"/>
      <c r="G17" s="63"/>
      <c r="H17" s="63"/>
      <c r="I17" s="63"/>
      <c r="J17" s="63"/>
      <c r="K17" s="122" t="s">
        <v>198</v>
      </c>
      <c r="L17" s="123"/>
      <c r="M17" s="391"/>
      <c r="N17" s="150"/>
      <c r="O17" s="49"/>
      <c r="P17" s="45"/>
      <c r="Q17" s="57"/>
      <c r="R17" s="22"/>
      <c r="S17" s="60"/>
      <c r="T17" s="60"/>
      <c r="U17" s="60"/>
      <c r="V17" s="167"/>
      <c r="W17" s="127"/>
      <c r="X17" s="61"/>
      <c r="Y17" s="62"/>
      <c r="Z17" s="63"/>
      <c r="AB17" s="64"/>
      <c r="AC17" s="65"/>
      <c r="AD17" s="64"/>
    </row>
    <row r="18" spans="2:30" s="58" customFormat="1" ht="16.5" customHeight="1" x14ac:dyDescent="0.45">
      <c r="B18" s="63"/>
      <c r="C18" s="522"/>
      <c r="D18" s="523"/>
      <c r="E18" s="523"/>
      <c r="F18" s="523"/>
      <c r="G18" s="523"/>
      <c r="H18" s="523"/>
      <c r="I18" s="523"/>
      <c r="J18" s="523"/>
      <c r="K18" s="523"/>
      <c r="L18" s="524"/>
      <c r="M18" s="391" t="str">
        <f>IF(LEN(C18)&gt;0, LEN(C18), "")</f>
        <v/>
      </c>
      <c r="N18" s="150"/>
      <c r="O18" s="172" t="s">
        <v>524</v>
      </c>
      <c r="P18" s="46"/>
      <c r="Q18" s="161" t="s">
        <v>337</v>
      </c>
      <c r="R18" s="22">
        <f>LEN($C18)</f>
        <v>0</v>
      </c>
      <c r="S18" s="60"/>
      <c r="V18" s="169"/>
      <c r="W18" s="127"/>
      <c r="X18" s="67"/>
      <c r="Y18" s="67"/>
      <c r="Z18" s="68"/>
      <c r="AA18" s="69"/>
      <c r="AB18" s="64"/>
      <c r="AC18" s="65"/>
      <c r="AD18" s="64"/>
    </row>
    <row r="19" spans="2:30" s="58" customFormat="1" ht="16.5" customHeight="1" x14ac:dyDescent="0.45">
      <c r="B19" s="63"/>
      <c r="C19" s="525"/>
      <c r="D19" s="526"/>
      <c r="E19" s="526"/>
      <c r="F19" s="526"/>
      <c r="G19" s="526"/>
      <c r="H19" s="526"/>
      <c r="I19" s="526"/>
      <c r="J19" s="526"/>
      <c r="K19" s="526"/>
      <c r="L19" s="527"/>
      <c r="M19" s="392"/>
      <c r="N19" s="150"/>
      <c r="O19" s="107"/>
      <c r="P19" s="47"/>
      <c r="Q19" s="161"/>
      <c r="R19" s="24"/>
      <c r="S19" s="71"/>
      <c r="V19" s="169"/>
      <c r="W19" s="127"/>
      <c r="X19" s="67"/>
      <c r="Y19" s="67"/>
      <c r="Z19" s="68"/>
      <c r="AA19" s="69"/>
      <c r="AB19" s="64"/>
      <c r="AC19" s="65"/>
      <c r="AD19" s="64"/>
    </row>
    <row r="20" spans="2:30" s="58" customFormat="1" ht="16.5" customHeight="1" thickBot="1" x14ac:dyDescent="0.5">
      <c r="C20" s="528"/>
      <c r="D20" s="529"/>
      <c r="E20" s="529"/>
      <c r="F20" s="529"/>
      <c r="G20" s="529"/>
      <c r="H20" s="529"/>
      <c r="I20" s="529"/>
      <c r="J20" s="529"/>
      <c r="K20" s="529"/>
      <c r="L20" s="530"/>
      <c r="M20" s="392"/>
      <c r="N20" s="150"/>
      <c r="O20" s="107"/>
      <c r="P20" s="47"/>
      <c r="Q20" s="161"/>
      <c r="R20" s="24"/>
      <c r="S20" s="71"/>
      <c r="V20" s="169"/>
      <c r="W20" s="127"/>
      <c r="X20" s="67"/>
      <c r="Y20" s="67"/>
      <c r="Z20" s="68"/>
      <c r="AA20" s="69"/>
      <c r="AB20" s="64"/>
      <c r="AC20" s="65"/>
      <c r="AD20" s="64"/>
    </row>
    <row r="21" spans="2:30" s="58" customFormat="1" ht="15" customHeight="1" x14ac:dyDescent="0.45">
      <c r="C21" s="69"/>
      <c r="D21" s="69"/>
      <c r="E21" s="69"/>
      <c r="F21" s="69"/>
      <c r="G21" s="69"/>
      <c r="H21" s="69"/>
      <c r="I21" s="69"/>
      <c r="J21" s="69"/>
      <c r="K21" s="69"/>
      <c r="L21" s="69"/>
      <c r="M21" s="392"/>
      <c r="N21" s="150"/>
      <c r="O21" s="107"/>
      <c r="P21" s="48"/>
      <c r="Q21" s="161"/>
      <c r="R21" s="24"/>
      <c r="S21" s="71"/>
      <c r="V21" s="169"/>
      <c r="W21" s="127"/>
      <c r="X21" s="67"/>
      <c r="Y21" s="67"/>
      <c r="Z21" s="69"/>
      <c r="AA21" s="69"/>
      <c r="AB21" s="64"/>
      <c r="AC21" s="65"/>
      <c r="AD21" s="64"/>
    </row>
    <row r="22" spans="2:30" s="58" customFormat="1" ht="16.5" customHeight="1" x14ac:dyDescent="0.45">
      <c r="B22" s="62" t="s">
        <v>483</v>
      </c>
      <c r="D22" s="63"/>
      <c r="E22" s="63"/>
      <c r="F22" s="63"/>
      <c r="G22" s="63"/>
      <c r="H22" s="63"/>
      <c r="I22" s="63"/>
      <c r="K22" s="386" t="s">
        <v>30</v>
      </c>
      <c r="L22" s="63"/>
      <c r="M22" s="391"/>
      <c r="N22" s="150"/>
      <c r="O22" s="49"/>
      <c r="P22" s="45"/>
      <c r="Q22" s="57"/>
      <c r="R22" s="22"/>
      <c r="S22" s="60"/>
      <c r="V22" s="169"/>
      <c r="W22" s="127"/>
      <c r="X22" s="60"/>
      <c r="Y22" s="60"/>
      <c r="Z22" s="61"/>
      <c r="AA22" s="62"/>
      <c r="AB22" s="64"/>
      <c r="AC22" s="65"/>
      <c r="AD22" s="64"/>
    </row>
    <row r="23" spans="2:30" s="58" customFormat="1" ht="16.5" customHeight="1" x14ac:dyDescent="0.45">
      <c r="C23" s="142" t="s">
        <v>189</v>
      </c>
      <c r="D23" s="62" t="s">
        <v>32</v>
      </c>
      <c r="G23" s="142" t="s">
        <v>189</v>
      </c>
      <c r="H23" s="62" t="s">
        <v>358</v>
      </c>
      <c r="M23" s="391"/>
      <c r="N23" s="150"/>
      <c r="O23" s="172" t="s">
        <v>524</v>
      </c>
      <c r="P23" s="45"/>
      <c r="Q23" s="57" t="s">
        <v>338</v>
      </c>
      <c r="R23" s="22" t="b">
        <f>COUNTIF(C23:G24,"□")&lt;&gt;4</f>
        <v>0</v>
      </c>
      <c r="S23" s="60"/>
      <c r="V23" s="175"/>
      <c r="W23" s="403"/>
      <c r="Y23" s="60"/>
      <c r="Z23" s="61"/>
      <c r="AA23" s="62"/>
      <c r="AB23" s="64"/>
      <c r="AC23" s="65"/>
      <c r="AD23" s="64"/>
    </row>
    <row r="24" spans="2:30" s="58" customFormat="1" ht="16.5" customHeight="1" x14ac:dyDescent="0.45">
      <c r="C24" s="142" t="s">
        <v>189</v>
      </c>
      <c r="D24" s="62" t="s">
        <v>31</v>
      </c>
      <c r="F24" s="62"/>
      <c r="G24" s="142" t="s">
        <v>189</v>
      </c>
      <c r="H24" s="63" t="s">
        <v>317</v>
      </c>
      <c r="L24" s="63"/>
      <c r="M24" s="391"/>
      <c r="N24" s="150"/>
      <c r="O24" s="172" t="s">
        <v>524</v>
      </c>
      <c r="P24" s="45"/>
      <c r="Q24" s="57"/>
      <c r="R24" s="22"/>
      <c r="S24" s="60"/>
      <c r="V24" s="175"/>
      <c r="W24" s="128"/>
      <c r="Y24" s="60"/>
      <c r="Z24" s="61"/>
      <c r="AA24" s="62"/>
      <c r="AB24" s="64"/>
      <c r="AC24" s="65"/>
      <c r="AD24" s="64"/>
    </row>
    <row r="25" spans="2:30" s="58" customFormat="1" ht="16.5" customHeight="1" thickBot="1" x14ac:dyDescent="0.5">
      <c r="C25" s="62" t="s">
        <v>325</v>
      </c>
      <c r="E25" s="63"/>
      <c r="F25" s="63"/>
      <c r="G25" s="63"/>
      <c r="H25" s="63"/>
      <c r="I25" s="63"/>
      <c r="J25" s="63"/>
      <c r="K25" s="122" t="s">
        <v>198</v>
      </c>
      <c r="L25" s="123"/>
      <c r="M25" s="391"/>
      <c r="N25" s="150"/>
      <c r="O25" s="49"/>
      <c r="P25" s="45"/>
      <c r="Q25" s="57"/>
      <c r="R25" s="22"/>
      <c r="S25" s="60"/>
      <c r="V25" s="169"/>
      <c r="W25" s="128"/>
      <c r="X25" s="60"/>
      <c r="Y25" s="60"/>
      <c r="Z25" s="61"/>
      <c r="AA25" s="62"/>
      <c r="AB25" s="64"/>
      <c r="AC25" s="65"/>
      <c r="AD25" s="64"/>
    </row>
    <row r="26" spans="2:30" s="58" customFormat="1" ht="16.5" customHeight="1" x14ac:dyDescent="0.45">
      <c r="C26" s="531"/>
      <c r="D26" s="532"/>
      <c r="E26" s="532"/>
      <c r="F26" s="532"/>
      <c r="G26" s="532"/>
      <c r="H26" s="532"/>
      <c r="I26" s="532"/>
      <c r="J26" s="532"/>
      <c r="K26" s="532"/>
      <c r="L26" s="533"/>
      <c r="M26" s="392" t="str">
        <f>IF(LEN(C26)&gt;0, LEN(C26), "")</f>
        <v/>
      </c>
      <c r="N26" s="150"/>
      <c r="O26" s="107"/>
      <c r="P26" s="47"/>
      <c r="Q26" s="161" t="s">
        <v>337</v>
      </c>
      <c r="R26" s="22">
        <f>LEN($C$26)</f>
        <v>0</v>
      </c>
      <c r="S26" s="60"/>
      <c r="V26" s="169"/>
      <c r="W26" s="127"/>
      <c r="X26" s="67"/>
      <c r="Y26" s="67"/>
      <c r="Z26" s="68"/>
      <c r="AA26" s="69"/>
      <c r="AB26" s="64"/>
      <c r="AC26" s="65"/>
      <c r="AD26" s="64"/>
    </row>
    <row r="27" spans="2:30" s="58" customFormat="1" ht="16.5" customHeight="1" x14ac:dyDescent="0.45">
      <c r="C27" s="534"/>
      <c r="D27" s="535"/>
      <c r="E27" s="535"/>
      <c r="F27" s="535"/>
      <c r="G27" s="535"/>
      <c r="H27" s="535"/>
      <c r="I27" s="535"/>
      <c r="J27" s="535"/>
      <c r="K27" s="535"/>
      <c r="L27" s="536"/>
      <c r="M27" s="392"/>
      <c r="N27" s="150"/>
      <c r="O27" s="107"/>
      <c r="P27" s="47"/>
      <c r="Q27" s="161"/>
      <c r="R27" s="24"/>
      <c r="S27" s="71"/>
      <c r="V27" s="169"/>
      <c r="W27" s="127"/>
      <c r="X27" s="67"/>
      <c r="Y27" s="67"/>
      <c r="Z27" s="68"/>
      <c r="AA27" s="69"/>
      <c r="AB27" s="64"/>
      <c r="AC27" s="65"/>
      <c r="AD27" s="64"/>
    </row>
    <row r="28" spans="2:30" s="58" customFormat="1" ht="16.5" customHeight="1" thickBot="1" x14ac:dyDescent="0.5">
      <c r="C28" s="537"/>
      <c r="D28" s="538"/>
      <c r="E28" s="538"/>
      <c r="F28" s="538"/>
      <c r="G28" s="538"/>
      <c r="H28" s="538"/>
      <c r="I28" s="538"/>
      <c r="J28" s="538"/>
      <c r="K28" s="538"/>
      <c r="L28" s="539"/>
      <c r="M28" s="392"/>
      <c r="N28" s="150"/>
      <c r="O28" s="107"/>
      <c r="P28" s="47"/>
      <c r="Q28" s="161"/>
      <c r="R28" s="24"/>
      <c r="S28" s="71"/>
      <c r="V28" s="169"/>
      <c r="W28" s="127"/>
      <c r="X28" s="67"/>
      <c r="Y28" s="67"/>
      <c r="Z28" s="68"/>
      <c r="AA28" s="69"/>
      <c r="AB28" s="64"/>
      <c r="AC28" s="65"/>
      <c r="AD28" s="64"/>
    </row>
    <row r="29" spans="2:30" s="58" customFormat="1" ht="15" customHeight="1" x14ac:dyDescent="0.45">
      <c r="M29" s="392"/>
      <c r="N29" s="150"/>
      <c r="O29" s="107"/>
      <c r="P29" s="47"/>
      <c r="Q29" s="161"/>
      <c r="R29" s="24"/>
      <c r="S29" s="71"/>
      <c r="V29" s="169"/>
      <c r="W29" s="127"/>
      <c r="X29" s="67"/>
      <c r="Y29" s="67"/>
      <c r="Z29" s="68"/>
      <c r="AA29" s="69"/>
      <c r="AB29" s="113"/>
      <c r="AC29" s="65"/>
      <c r="AD29" s="113"/>
    </row>
    <row r="30" spans="2:30" s="58" customFormat="1" ht="16.5" customHeight="1" x14ac:dyDescent="0.45">
      <c r="B30" s="62" t="s">
        <v>484</v>
      </c>
      <c r="D30" s="68"/>
      <c r="E30" s="68"/>
      <c r="F30" s="68"/>
      <c r="G30" s="68"/>
      <c r="H30" s="68"/>
      <c r="I30" s="68"/>
      <c r="K30" s="386" t="s">
        <v>614</v>
      </c>
      <c r="L30" s="68"/>
      <c r="M30" s="392"/>
      <c r="N30" s="150"/>
      <c r="O30" s="107"/>
      <c r="P30" s="47"/>
      <c r="Q30" s="161"/>
      <c r="R30" s="24"/>
      <c r="S30" s="71"/>
      <c r="V30" s="169"/>
      <c r="W30" s="127"/>
      <c r="X30" s="67"/>
      <c r="Y30" s="67"/>
      <c r="Z30" s="68"/>
      <c r="AA30" s="69"/>
      <c r="AB30" s="64"/>
      <c r="AC30" s="65"/>
      <c r="AD30" s="64"/>
    </row>
    <row r="31" spans="2:30" s="72" customFormat="1" ht="16.5" customHeight="1" x14ac:dyDescent="0.45">
      <c r="C31" s="142" t="s">
        <v>189</v>
      </c>
      <c r="D31" s="73" t="s">
        <v>33</v>
      </c>
      <c r="E31" s="74"/>
      <c r="G31" s="142" t="s">
        <v>189</v>
      </c>
      <c r="H31" s="73" t="s">
        <v>358</v>
      </c>
      <c r="L31" s="74"/>
      <c r="M31" s="393"/>
      <c r="N31" s="150"/>
      <c r="O31" s="172" t="s">
        <v>524</v>
      </c>
      <c r="P31" s="49"/>
      <c r="Q31" s="57" t="s">
        <v>338</v>
      </c>
      <c r="R31" s="25" t="b">
        <f>COUNTIF(C31:G32,"□")&lt;&gt;4</f>
        <v>0</v>
      </c>
      <c r="S31" s="75"/>
      <c r="V31" s="170"/>
      <c r="W31" s="129"/>
      <c r="X31" s="76"/>
      <c r="Y31" s="76"/>
      <c r="Z31" s="18"/>
      <c r="AA31" s="73"/>
      <c r="AB31" s="77"/>
      <c r="AC31" s="78"/>
      <c r="AD31" s="77"/>
    </row>
    <row r="32" spans="2:30" s="72" customFormat="1" ht="16.5" customHeight="1" x14ac:dyDescent="0.45">
      <c r="C32" s="142" t="s">
        <v>189</v>
      </c>
      <c r="D32" s="73" t="s">
        <v>34</v>
      </c>
      <c r="E32" s="74"/>
      <c r="F32" s="18"/>
      <c r="G32" s="142" t="s">
        <v>189</v>
      </c>
      <c r="H32" s="63" t="s">
        <v>317</v>
      </c>
      <c r="J32" s="58"/>
      <c r="L32" s="74"/>
      <c r="M32" s="393"/>
      <c r="N32" s="150"/>
      <c r="O32" s="172" t="s">
        <v>524</v>
      </c>
      <c r="P32" s="49"/>
      <c r="Q32" s="162"/>
      <c r="R32" s="25"/>
      <c r="S32" s="75"/>
      <c r="V32" s="170"/>
      <c r="W32" s="129"/>
      <c r="X32" s="76"/>
      <c r="Y32" s="76"/>
      <c r="Z32" s="18"/>
      <c r="AA32" s="73"/>
      <c r="AB32" s="77"/>
      <c r="AC32" s="78"/>
      <c r="AD32" s="77"/>
    </row>
    <row r="33" spans="2:30" s="58" customFormat="1" ht="16.5" customHeight="1" thickBot="1" x14ac:dyDescent="0.5">
      <c r="C33" s="62" t="s">
        <v>325</v>
      </c>
      <c r="E33" s="63"/>
      <c r="F33" s="63"/>
      <c r="G33" s="63"/>
      <c r="H33" s="63"/>
      <c r="I33" s="63"/>
      <c r="J33" s="63"/>
      <c r="K33" s="122" t="s">
        <v>198</v>
      </c>
      <c r="M33" s="391"/>
      <c r="N33" s="150"/>
      <c r="O33" s="49"/>
      <c r="P33" s="45"/>
      <c r="Q33" s="57"/>
      <c r="R33" s="22"/>
      <c r="S33" s="60"/>
      <c r="V33" s="169"/>
      <c r="W33" s="127"/>
      <c r="X33" s="60"/>
      <c r="Y33" s="60"/>
      <c r="Z33" s="61"/>
      <c r="AA33" s="62"/>
      <c r="AB33" s="64"/>
      <c r="AC33" s="65"/>
      <c r="AD33" s="64"/>
    </row>
    <row r="34" spans="2:30" s="58" customFormat="1" ht="16.5" customHeight="1" x14ac:dyDescent="0.45">
      <c r="C34" s="522"/>
      <c r="D34" s="523"/>
      <c r="E34" s="523"/>
      <c r="F34" s="523"/>
      <c r="G34" s="523"/>
      <c r="H34" s="523"/>
      <c r="I34" s="523"/>
      <c r="J34" s="523"/>
      <c r="K34" s="523"/>
      <c r="L34" s="524"/>
      <c r="M34" s="392" t="str">
        <f>IF(LEN(C34)&gt;0, LEN(C34), "")</f>
        <v/>
      </c>
      <c r="N34" s="150"/>
      <c r="O34" s="107"/>
      <c r="P34" s="47"/>
      <c r="Q34" s="161" t="s">
        <v>337</v>
      </c>
      <c r="R34" s="22">
        <f>LEN(C34)</f>
        <v>0</v>
      </c>
      <c r="S34" s="60"/>
      <c r="V34" s="169"/>
      <c r="W34" s="127"/>
      <c r="X34" s="67"/>
      <c r="Y34" s="67"/>
      <c r="Z34" s="68"/>
      <c r="AA34" s="69"/>
      <c r="AB34" s="64"/>
      <c r="AC34" s="65"/>
      <c r="AD34" s="64"/>
    </row>
    <row r="35" spans="2:30" s="58" customFormat="1" ht="16.5" customHeight="1" x14ac:dyDescent="0.45">
      <c r="C35" s="525"/>
      <c r="D35" s="526"/>
      <c r="E35" s="526"/>
      <c r="F35" s="526"/>
      <c r="G35" s="526"/>
      <c r="H35" s="526"/>
      <c r="I35" s="526"/>
      <c r="J35" s="526"/>
      <c r="K35" s="526"/>
      <c r="L35" s="527"/>
      <c r="M35" s="392"/>
      <c r="N35" s="150"/>
      <c r="O35" s="107"/>
      <c r="P35" s="47"/>
      <c r="Q35" s="161"/>
      <c r="R35" s="24"/>
      <c r="S35" s="71"/>
      <c r="V35" s="169"/>
      <c r="W35" s="127"/>
      <c r="X35" s="67"/>
      <c r="Y35" s="67"/>
      <c r="Z35" s="68"/>
      <c r="AA35" s="69"/>
      <c r="AB35" s="64"/>
      <c r="AC35" s="65"/>
      <c r="AD35" s="64"/>
    </row>
    <row r="36" spans="2:30" s="58" customFormat="1" ht="16.5" customHeight="1" thickBot="1" x14ac:dyDescent="0.5">
      <c r="C36" s="528"/>
      <c r="D36" s="529"/>
      <c r="E36" s="529"/>
      <c r="F36" s="529"/>
      <c r="G36" s="529"/>
      <c r="H36" s="529"/>
      <c r="I36" s="529"/>
      <c r="J36" s="529"/>
      <c r="K36" s="529"/>
      <c r="L36" s="530"/>
      <c r="M36" s="392"/>
      <c r="N36" s="150"/>
      <c r="O36" s="107"/>
      <c r="P36" s="47"/>
      <c r="Q36" s="161"/>
      <c r="R36" s="24"/>
      <c r="S36" s="71"/>
      <c r="V36" s="169"/>
      <c r="W36" s="127"/>
      <c r="X36" s="67"/>
      <c r="Y36" s="67"/>
      <c r="Z36" s="68"/>
      <c r="AA36" s="69"/>
      <c r="AB36" s="64"/>
      <c r="AC36" s="65"/>
      <c r="AD36" s="64"/>
    </row>
    <row r="37" spans="2:30" s="58" customFormat="1" ht="15" customHeight="1" x14ac:dyDescent="0.45">
      <c r="C37" s="79"/>
      <c r="D37" s="79"/>
      <c r="E37" s="79"/>
      <c r="F37" s="79"/>
      <c r="G37" s="79"/>
      <c r="H37" s="79"/>
      <c r="I37" s="79"/>
      <c r="J37" s="79"/>
      <c r="K37" s="79"/>
      <c r="L37" s="79"/>
      <c r="M37" s="394"/>
      <c r="N37" s="150"/>
      <c r="O37" s="173"/>
      <c r="P37" s="50"/>
      <c r="Q37" s="163"/>
      <c r="R37" s="26"/>
      <c r="S37" s="80"/>
      <c r="V37" s="169"/>
      <c r="W37" s="127"/>
      <c r="X37" s="80"/>
      <c r="Y37" s="80"/>
      <c r="Z37" s="81"/>
      <c r="AA37" s="79"/>
      <c r="AB37" s="64"/>
      <c r="AC37" s="65"/>
      <c r="AD37" s="64"/>
    </row>
    <row r="38" spans="2:30" s="58" customFormat="1" ht="16.5" customHeight="1" x14ac:dyDescent="0.45">
      <c r="B38" s="59" t="s">
        <v>489</v>
      </c>
      <c r="C38" s="59"/>
      <c r="H38" s="141" t="s">
        <v>493</v>
      </c>
      <c r="M38" s="391"/>
      <c r="N38" s="150"/>
      <c r="O38" s="49"/>
      <c r="P38" s="45"/>
      <c r="Q38" s="57"/>
      <c r="R38" s="22"/>
      <c r="S38" s="60"/>
      <c r="V38" s="169"/>
      <c r="W38" s="127"/>
      <c r="X38" s="60"/>
      <c r="Y38" s="60"/>
      <c r="Z38" s="61"/>
      <c r="AA38" s="62"/>
      <c r="AB38" s="64"/>
      <c r="AC38" s="65"/>
      <c r="AD38" s="64"/>
    </row>
    <row r="39" spans="2:30" s="58" customFormat="1" ht="16.5" customHeight="1" x14ac:dyDescent="0.45">
      <c r="C39" s="59" t="s">
        <v>191</v>
      </c>
      <c r="D39" s="387" t="s">
        <v>490</v>
      </c>
      <c r="G39" s="59" t="s">
        <v>192</v>
      </c>
      <c r="H39" s="387" t="s">
        <v>490</v>
      </c>
      <c r="K39" s="82"/>
      <c r="M39" s="391"/>
      <c r="N39" s="150"/>
      <c r="O39" s="49"/>
      <c r="P39" s="51"/>
      <c r="Q39" s="57"/>
      <c r="R39" s="22"/>
      <c r="S39" s="60"/>
      <c r="V39" s="169"/>
      <c r="W39" s="127"/>
      <c r="X39" s="60"/>
      <c r="Y39" s="60"/>
      <c r="Z39" s="63"/>
      <c r="AA39" s="62"/>
      <c r="AB39" s="64"/>
      <c r="AC39" s="65"/>
      <c r="AD39" s="64"/>
    </row>
    <row r="40" spans="2:30" s="58" customFormat="1" ht="16.5" customHeight="1" x14ac:dyDescent="0.45">
      <c r="C40" s="140" t="s">
        <v>189</v>
      </c>
      <c r="D40" s="59" t="s">
        <v>35</v>
      </c>
      <c r="E40" s="83"/>
      <c r="G40" s="140" t="s">
        <v>189</v>
      </c>
      <c r="H40" s="59" t="s">
        <v>35</v>
      </c>
      <c r="I40" s="59"/>
      <c r="K40" s="82"/>
      <c r="M40" s="391"/>
      <c r="N40" s="150"/>
      <c r="O40" s="172" t="s">
        <v>524</v>
      </c>
      <c r="P40" s="51"/>
      <c r="Q40" s="57" t="s">
        <v>332</v>
      </c>
      <c r="R40" s="22" t="b">
        <f>COUNTIF(C40:C45,"□")&lt;&gt;6</f>
        <v>0</v>
      </c>
      <c r="S40" s="60"/>
      <c r="V40" s="169"/>
      <c r="W40" s="127"/>
      <c r="X40" s="60"/>
      <c r="Y40" s="67"/>
      <c r="Z40" s="63"/>
      <c r="AA40" s="62"/>
      <c r="AB40" s="64"/>
      <c r="AC40" s="65"/>
      <c r="AD40" s="64"/>
    </row>
    <row r="41" spans="2:30" s="58" customFormat="1" ht="16.5" customHeight="1" x14ac:dyDescent="0.45">
      <c r="C41" s="140" t="s">
        <v>189</v>
      </c>
      <c r="D41" s="59" t="s">
        <v>314</v>
      </c>
      <c r="E41" s="83"/>
      <c r="G41" s="140" t="s">
        <v>189</v>
      </c>
      <c r="H41" s="59" t="s">
        <v>314</v>
      </c>
      <c r="I41" s="59"/>
      <c r="K41" s="82"/>
      <c r="M41" s="391"/>
      <c r="N41" s="150"/>
      <c r="O41" s="172" t="s">
        <v>524</v>
      </c>
      <c r="P41" s="51"/>
      <c r="Q41" s="57" t="s">
        <v>333</v>
      </c>
      <c r="R41" s="22" t="b">
        <f>COUNTIF(G40:G45,"□")&lt;&gt;6</f>
        <v>0</v>
      </c>
      <c r="S41" s="60"/>
      <c r="V41" s="169"/>
      <c r="W41" s="127"/>
      <c r="X41" s="60"/>
      <c r="Y41" s="67"/>
      <c r="Z41" s="63"/>
      <c r="AA41" s="62"/>
      <c r="AB41" s="64"/>
      <c r="AC41" s="65"/>
      <c r="AD41" s="64"/>
    </row>
    <row r="42" spans="2:30" s="58" customFormat="1" ht="16.5" customHeight="1" x14ac:dyDescent="0.45">
      <c r="C42" s="140" t="s">
        <v>189</v>
      </c>
      <c r="D42" s="59" t="s">
        <v>36</v>
      </c>
      <c r="E42" s="83"/>
      <c r="G42" s="140" t="s">
        <v>189</v>
      </c>
      <c r="H42" s="59" t="s">
        <v>36</v>
      </c>
      <c r="I42" s="59"/>
      <c r="K42" s="84"/>
      <c r="M42" s="391"/>
      <c r="N42" s="150"/>
      <c r="O42" s="172" t="s">
        <v>524</v>
      </c>
      <c r="P42" s="51"/>
      <c r="Q42" s="57"/>
      <c r="R42" s="22"/>
      <c r="S42" s="60"/>
      <c r="V42" s="169"/>
      <c r="W42" s="127"/>
      <c r="X42" s="60"/>
      <c r="Y42" s="67"/>
      <c r="Z42" s="63"/>
      <c r="AA42" s="62"/>
      <c r="AB42" s="64"/>
      <c r="AC42" s="65"/>
      <c r="AD42" s="64"/>
    </row>
    <row r="43" spans="2:30" s="58" customFormat="1" ht="16.5" customHeight="1" x14ac:dyDescent="0.45">
      <c r="C43" s="140" t="s">
        <v>189</v>
      </c>
      <c r="D43" s="59" t="s">
        <v>38</v>
      </c>
      <c r="E43" s="83"/>
      <c r="G43" s="140" t="s">
        <v>189</v>
      </c>
      <c r="H43" s="59" t="s">
        <v>38</v>
      </c>
      <c r="I43" s="59"/>
      <c r="K43" s="84"/>
      <c r="M43" s="391"/>
      <c r="N43" s="150"/>
      <c r="O43" s="172" t="s">
        <v>524</v>
      </c>
      <c r="P43" s="51"/>
      <c r="Q43" s="57"/>
      <c r="R43" s="22"/>
      <c r="S43" s="60"/>
      <c r="V43" s="169"/>
      <c r="W43" s="127"/>
      <c r="X43" s="60"/>
      <c r="Y43" s="67"/>
      <c r="Z43" s="63"/>
      <c r="AA43" s="62"/>
      <c r="AB43" s="64"/>
      <c r="AC43" s="65"/>
      <c r="AD43" s="64"/>
    </row>
    <row r="44" spans="2:30" s="58" customFormat="1" ht="16.5" customHeight="1" x14ac:dyDescent="0.45">
      <c r="C44" s="140" t="s">
        <v>189</v>
      </c>
      <c r="D44" s="59" t="s">
        <v>37</v>
      </c>
      <c r="E44" s="83"/>
      <c r="G44" s="140" t="s">
        <v>189</v>
      </c>
      <c r="H44" s="59" t="s">
        <v>37</v>
      </c>
      <c r="I44" s="59"/>
      <c r="K44" s="82"/>
      <c r="M44" s="391"/>
      <c r="N44" s="150"/>
      <c r="O44" s="172" t="s">
        <v>524</v>
      </c>
      <c r="P44" s="51"/>
      <c r="Q44" s="57"/>
      <c r="R44" s="22"/>
      <c r="S44" s="60"/>
      <c r="V44" s="169"/>
      <c r="W44" s="127"/>
      <c r="X44" s="60"/>
      <c r="Y44" s="67"/>
      <c r="Z44" s="63"/>
      <c r="AA44" s="62"/>
      <c r="AB44" s="64"/>
      <c r="AC44" s="65"/>
      <c r="AD44" s="64"/>
    </row>
    <row r="45" spans="2:30" s="58" customFormat="1" ht="16.5" customHeight="1" x14ac:dyDescent="0.45">
      <c r="C45" s="140" t="s">
        <v>189</v>
      </c>
      <c r="D45" s="59" t="s">
        <v>196</v>
      </c>
      <c r="E45" s="383"/>
      <c r="F45" s="58" t="s">
        <v>46</v>
      </c>
      <c r="G45" s="140" t="s">
        <v>189</v>
      </c>
      <c r="H45" s="59" t="s">
        <v>196</v>
      </c>
      <c r="I45" s="384"/>
      <c r="J45" s="63" t="s">
        <v>46</v>
      </c>
      <c r="M45" s="391"/>
      <c r="N45" s="150"/>
      <c r="O45" s="172" t="s">
        <v>524</v>
      </c>
      <c r="P45" s="45"/>
      <c r="Q45" s="57"/>
      <c r="R45" s="22"/>
      <c r="S45" s="60"/>
      <c r="V45" s="169"/>
      <c r="W45" s="127"/>
      <c r="X45" s="60"/>
      <c r="Y45" s="67"/>
      <c r="Z45" s="63"/>
      <c r="AA45" s="62"/>
      <c r="AB45" s="64"/>
      <c r="AC45" s="65"/>
      <c r="AD45" s="64"/>
    </row>
    <row r="46" spans="2:30" s="58" customFormat="1" ht="15" customHeight="1" x14ac:dyDescent="0.45">
      <c r="C46" s="83"/>
      <c r="D46" s="83"/>
      <c r="E46" s="373"/>
      <c r="F46" s="83"/>
      <c r="G46" s="83"/>
      <c r="H46" s="83"/>
      <c r="I46" s="83"/>
      <c r="J46" s="83"/>
      <c r="K46" s="83"/>
      <c r="L46" s="83"/>
      <c r="M46" s="391"/>
      <c r="N46" s="150"/>
      <c r="O46" s="49"/>
      <c r="P46" s="45"/>
      <c r="Q46" s="82"/>
      <c r="S46" s="60"/>
      <c r="V46" s="169"/>
      <c r="W46" s="127"/>
      <c r="X46" s="60"/>
      <c r="Y46" s="60"/>
      <c r="Z46" s="61"/>
      <c r="AA46" s="62"/>
      <c r="AB46" s="64"/>
      <c r="AC46" s="65"/>
      <c r="AD46" s="64"/>
    </row>
    <row r="47" spans="2:30" s="58" customFormat="1" ht="16.5" customHeight="1" x14ac:dyDescent="0.45">
      <c r="B47" s="59" t="s">
        <v>525</v>
      </c>
      <c r="C47" s="59"/>
      <c r="G47" s="387"/>
      <c r="M47" s="391"/>
      <c r="N47" s="150"/>
      <c r="O47" s="49"/>
      <c r="P47" s="45"/>
      <c r="Q47" s="57" t="s">
        <v>334</v>
      </c>
      <c r="R47" s="22">
        <f>COUNTIF(C48,"☑")+COUNTIF(G48,"☑")</f>
        <v>0</v>
      </c>
      <c r="S47" s="60"/>
      <c r="V47" s="169"/>
      <c r="W47" s="127"/>
      <c r="X47" s="60"/>
      <c r="Y47" s="60"/>
      <c r="Z47" s="61"/>
      <c r="AA47" s="62"/>
      <c r="AB47" s="64"/>
      <c r="AC47" s="65"/>
      <c r="AD47" s="64"/>
    </row>
    <row r="48" spans="2:30" s="58" customFormat="1" ht="16.5" customHeight="1" x14ac:dyDescent="0.45">
      <c r="C48" s="140" t="s">
        <v>189</v>
      </c>
      <c r="D48" s="59" t="s">
        <v>40</v>
      </c>
      <c r="G48" s="140" t="s">
        <v>189</v>
      </c>
      <c r="H48" s="59" t="s">
        <v>41</v>
      </c>
      <c r="I48" s="34" t="str">
        <f>IF(R49=2,"(③-2、③-3は回答不要)","")</f>
        <v/>
      </c>
      <c r="J48" s="34"/>
      <c r="K48" s="37" t="str">
        <f>IF(R49=3,"1つだけ選択してください！","")</f>
        <v/>
      </c>
      <c r="M48" s="389"/>
      <c r="N48" s="150"/>
      <c r="O48" s="172" t="s">
        <v>524</v>
      </c>
      <c r="P48" s="51"/>
      <c r="Q48" s="57" t="s">
        <v>335</v>
      </c>
      <c r="R48" s="25" t="b">
        <f>COUNTIF(C48:G48,"□")&lt;&gt;2</f>
        <v>0</v>
      </c>
      <c r="S48" s="75"/>
      <c r="V48" s="169"/>
      <c r="W48" s="127"/>
      <c r="X48" s="67"/>
      <c r="Y48" s="60"/>
      <c r="Z48" s="63"/>
      <c r="AA48" s="62"/>
      <c r="AB48" s="64"/>
      <c r="AC48" s="65"/>
      <c r="AD48" s="64"/>
    </row>
    <row r="49" spans="2:30" s="58" customFormat="1" ht="15" customHeight="1" x14ac:dyDescent="0.45">
      <c r="H49" s="59"/>
      <c r="I49" s="34"/>
      <c r="K49" s="37"/>
      <c r="M49" s="389"/>
      <c r="N49" s="150"/>
      <c r="O49" s="49"/>
      <c r="P49" s="51"/>
      <c r="Q49" s="57" t="s">
        <v>341</v>
      </c>
      <c r="R49" s="25">
        <f>IF(C48="☑",1,0)+IF(G48="☑",2,0)</f>
        <v>0</v>
      </c>
      <c r="S49" s="75"/>
      <c r="V49" s="169"/>
      <c r="W49" s="127"/>
      <c r="X49" s="67"/>
      <c r="Y49" s="60"/>
      <c r="Z49" s="63"/>
      <c r="AA49" s="62"/>
      <c r="AB49" s="113"/>
      <c r="AC49" s="65"/>
      <c r="AD49" s="113"/>
    </row>
    <row r="50" spans="2:30" s="58" customFormat="1" ht="16.5" customHeight="1" x14ac:dyDescent="0.45">
      <c r="B50" s="59" t="s">
        <v>342</v>
      </c>
      <c r="I50" s="387" t="s">
        <v>30</v>
      </c>
      <c r="L50" s="82"/>
      <c r="M50" s="391"/>
      <c r="N50" s="150"/>
      <c r="O50" s="49"/>
      <c r="P50" s="51"/>
      <c r="Q50" s="57" t="s">
        <v>516</v>
      </c>
      <c r="R50" s="25" t="b">
        <f>COUNTIF(C51:G54,"□")&lt;&gt;7</f>
        <v>0</v>
      </c>
      <c r="S50" s="60"/>
      <c r="V50" s="169"/>
      <c r="W50" s="127"/>
      <c r="X50" s="60"/>
      <c r="Y50" s="60"/>
      <c r="Z50" s="63"/>
      <c r="AA50" s="62"/>
      <c r="AB50" s="64"/>
      <c r="AC50" s="65"/>
      <c r="AD50" s="64"/>
    </row>
    <row r="51" spans="2:30" s="58" customFormat="1" ht="16.5" customHeight="1" x14ac:dyDescent="0.45">
      <c r="C51" s="140" t="s">
        <v>189</v>
      </c>
      <c r="D51" s="59" t="s">
        <v>32</v>
      </c>
      <c r="G51" s="140" t="s">
        <v>189</v>
      </c>
      <c r="H51" s="58" t="s">
        <v>45</v>
      </c>
      <c r="K51" s="109" t="str">
        <f>IF(AND(R49=0,R52=TRUE),"③-1が未選択です！","")</f>
        <v/>
      </c>
      <c r="M51" s="391"/>
      <c r="N51" s="150"/>
      <c r="O51" s="172" t="s">
        <v>524</v>
      </c>
      <c r="P51" s="51"/>
      <c r="Q51" s="164" t="s">
        <v>515</v>
      </c>
      <c r="R51" s="22">
        <f>IF(AND($R$64=2,$R$65=TRUE),1,0)</f>
        <v>0</v>
      </c>
      <c r="S51" s="60"/>
      <c r="V51" s="169"/>
      <c r="W51" s="127"/>
      <c r="X51" s="67"/>
      <c r="Y51" s="60"/>
      <c r="Z51" s="63"/>
      <c r="AA51" s="62"/>
      <c r="AB51" s="64"/>
      <c r="AC51" s="65"/>
      <c r="AD51" s="64"/>
    </row>
    <row r="52" spans="2:30" s="58" customFormat="1" ht="16.5" customHeight="1" x14ac:dyDescent="0.45">
      <c r="C52" s="140" t="s">
        <v>189</v>
      </c>
      <c r="D52" s="58" t="s">
        <v>42</v>
      </c>
      <c r="G52" s="140" t="s">
        <v>189</v>
      </c>
      <c r="H52" s="58" t="s">
        <v>299</v>
      </c>
      <c r="K52" s="82"/>
      <c r="M52" s="391"/>
      <c r="N52" s="150"/>
      <c r="O52" s="172" t="s">
        <v>524</v>
      </c>
      <c r="P52" s="51"/>
      <c r="Q52" s="57" t="s">
        <v>339</v>
      </c>
      <c r="R52" s="22" t="b">
        <f>COUNTIF(C51:H54,"□")&lt;&gt;7</f>
        <v>0</v>
      </c>
      <c r="S52" s="60"/>
      <c r="V52" s="169"/>
      <c r="W52" s="127"/>
      <c r="X52" s="67"/>
      <c r="Y52" s="60"/>
      <c r="Z52" s="63"/>
      <c r="AA52" s="62"/>
      <c r="AB52" s="64"/>
      <c r="AC52" s="65"/>
      <c r="AD52" s="64"/>
    </row>
    <row r="53" spans="2:30" s="58" customFormat="1" ht="16.5" customHeight="1" x14ac:dyDescent="0.45">
      <c r="C53" s="140" t="s">
        <v>189</v>
      </c>
      <c r="D53" s="58" t="s">
        <v>43</v>
      </c>
      <c r="G53" s="140" t="s">
        <v>189</v>
      </c>
      <c r="H53" s="58" t="s">
        <v>39</v>
      </c>
      <c r="K53" s="82"/>
      <c r="M53" s="391"/>
      <c r="N53" s="150"/>
      <c r="O53" s="172" t="s">
        <v>524</v>
      </c>
      <c r="P53" s="51"/>
      <c r="Q53" s="57"/>
      <c r="R53" s="22"/>
      <c r="S53" s="60"/>
      <c r="V53" s="169"/>
      <c r="W53" s="127"/>
      <c r="X53" s="67"/>
      <c r="Y53" s="60"/>
      <c r="Z53" s="63"/>
      <c r="AA53" s="62"/>
      <c r="AB53" s="64"/>
      <c r="AC53" s="65"/>
      <c r="AD53" s="64"/>
    </row>
    <row r="54" spans="2:30" s="58" customFormat="1" ht="16.5" customHeight="1" x14ac:dyDescent="0.45">
      <c r="C54" s="140" t="s">
        <v>189</v>
      </c>
      <c r="D54" s="58" t="s">
        <v>44</v>
      </c>
      <c r="K54" s="82"/>
      <c r="M54" s="393"/>
      <c r="N54" s="150"/>
      <c r="O54" s="172" t="s">
        <v>524</v>
      </c>
      <c r="P54" s="52"/>
      <c r="Q54" s="162"/>
      <c r="R54" s="25"/>
      <c r="S54" s="75"/>
      <c r="V54" s="169"/>
      <c r="W54" s="127"/>
      <c r="X54" s="67"/>
      <c r="Y54" s="75"/>
      <c r="Z54" s="73"/>
      <c r="AA54" s="69"/>
      <c r="AB54" s="64"/>
      <c r="AC54" s="65"/>
      <c r="AD54" s="64"/>
    </row>
    <row r="55" spans="2:30" s="58" customFormat="1" ht="15" customHeight="1" x14ac:dyDescent="0.45">
      <c r="K55" s="82"/>
      <c r="M55" s="393"/>
      <c r="N55" s="150"/>
      <c r="O55" s="49"/>
      <c r="P55" s="52"/>
      <c r="Q55" s="162"/>
      <c r="R55" s="25"/>
      <c r="S55" s="75"/>
      <c r="V55" s="169"/>
      <c r="W55" s="127"/>
      <c r="X55" s="67"/>
      <c r="Y55" s="75"/>
      <c r="Z55" s="73"/>
      <c r="AA55" s="69"/>
      <c r="AB55" s="113"/>
      <c r="AC55" s="65"/>
      <c r="AD55" s="113"/>
    </row>
    <row r="56" spans="2:30" s="58" customFormat="1" ht="16.5" customHeight="1" thickBot="1" x14ac:dyDescent="0.5">
      <c r="B56" s="59" t="s">
        <v>343</v>
      </c>
      <c r="K56" s="122" t="s">
        <v>198</v>
      </c>
      <c r="M56" s="391"/>
      <c r="N56" s="150"/>
      <c r="O56" s="49"/>
      <c r="P56" s="51"/>
      <c r="Q56" s="57"/>
      <c r="R56" s="22"/>
      <c r="S56" s="60"/>
      <c r="V56" s="169"/>
      <c r="W56" s="127"/>
      <c r="X56" s="60"/>
      <c r="Y56" s="60"/>
      <c r="Z56" s="63"/>
      <c r="AA56" s="62"/>
      <c r="AB56" s="64"/>
      <c r="AC56" s="65"/>
      <c r="AD56" s="64"/>
    </row>
    <row r="57" spans="2:30" s="58" customFormat="1" ht="16.5" customHeight="1" x14ac:dyDescent="0.45">
      <c r="C57" s="522"/>
      <c r="D57" s="523"/>
      <c r="E57" s="523"/>
      <c r="F57" s="523"/>
      <c r="G57" s="523"/>
      <c r="H57" s="523"/>
      <c r="I57" s="523"/>
      <c r="J57" s="523"/>
      <c r="K57" s="523"/>
      <c r="L57" s="524"/>
      <c r="M57" s="392" t="str">
        <f>IF(LEN(C57)&gt;0, LEN(C57), "")</f>
        <v/>
      </c>
      <c r="N57" s="150"/>
      <c r="O57" s="172" t="s">
        <v>524</v>
      </c>
      <c r="P57" s="47"/>
      <c r="Q57" s="161" t="s">
        <v>337</v>
      </c>
      <c r="R57" s="22">
        <f>LEN(C57)</f>
        <v>0</v>
      </c>
      <c r="S57" s="60"/>
      <c r="V57" s="169"/>
      <c r="W57" s="127"/>
      <c r="X57" s="67"/>
      <c r="Y57" s="67"/>
      <c r="Z57" s="68"/>
      <c r="AA57" s="69"/>
      <c r="AB57" s="64"/>
      <c r="AC57" s="65"/>
      <c r="AD57" s="64"/>
    </row>
    <row r="58" spans="2:30" s="58" customFormat="1" ht="16.5" customHeight="1" x14ac:dyDescent="0.45">
      <c r="C58" s="525"/>
      <c r="D58" s="526"/>
      <c r="E58" s="526"/>
      <c r="F58" s="526"/>
      <c r="G58" s="526"/>
      <c r="H58" s="526"/>
      <c r="I58" s="526"/>
      <c r="J58" s="526"/>
      <c r="K58" s="526"/>
      <c r="L58" s="527"/>
      <c r="M58" s="392"/>
      <c r="N58" s="150"/>
      <c r="O58" s="107"/>
      <c r="P58" s="47"/>
      <c r="Q58" s="161"/>
      <c r="R58" s="24"/>
      <c r="S58" s="71"/>
      <c r="V58" s="169"/>
      <c r="W58" s="127"/>
      <c r="X58" s="67"/>
      <c r="Y58" s="67"/>
      <c r="Z58" s="68"/>
      <c r="AA58" s="69"/>
      <c r="AB58" s="64"/>
      <c r="AC58" s="65"/>
      <c r="AD58" s="64"/>
    </row>
    <row r="59" spans="2:30" s="58" customFormat="1" ht="16.5" customHeight="1" thickBot="1" x14ac:dyDescent="0.5">
      <c r="C59" s="528"/>
      <c r="D59" s="529"/>
      <c r="E59" s="529"/>
      <c r="F59" s="529"/>
      <c r="G59" s="529"/>
      <c r="H59" s="529"/>
      <c r="I59" s="529"/>
      <c r="J59" s="529"/>
      <c r="K59" s="529"/>
      <c r="L59" s="530"/>
      <c r="M59" s="392"/>
      <c r="N59" s="150"/>
      <c r="O59" s="107"/>
      <c r="P59" s="47"/>
      <c r="Q59" s="161"/>
      <c r="R59" s="24"/>
      <c r="S59" s="71"/>
      <c r="V59" s="169"/>
      <c r="W59" s="127"/>
      <c r="X59" s="67"/>
      <c r="Y59" s="67"/>
      <c r="Z59" s="68"/>
      <c r="AA59" s="69"/>
      <c r="AB59" s="64"/>
      <c r="AC59" s="65"/>
      <c r="AD59" s="64"/>
    </row>
    <row r="60" spans="2:30" s="72" customFormat="1" ht="15" customHeight="1" x14ac:dyDescent="0.45">
      <c r="C60" s="86"/>
      <c r="D60" s="86"/>
      <c r="E60" s="86"/>
      <c r="F60" s="86"/>
      <c r="G60" s="86"/>
      <c r="H60" s="86"/>
      <c r="I60" s="86"/>
      <c r="J60" s="86"/>
      <c r="K60" s="86"/>
      <c r="L60" s="86"/>
      <c r="M60" s="395"/>
      <c r="N60" s="150"/>
      <c r="O60" s="107"/>
      <c r="P60" s="53"/>
      <c r="Q60" s="165"/>
      <c r="R60" s="27"/>
      <c r="S60" s="87"/>
      <c r="V60" s="170"/>
      <c r="W60" s="127"/>
      <c r="X60" s="76"/>
      <c r="Y60" s="76"/>
      <c r="Z60" s="88"/>
      <c r="AA60" s="86"/>
      <c r="AB60" s="77"/>
      <c r="AC60" s="78"/>
      <c r="AD60" s="77"/>
    </row>
    <row r="61" spans="2:30" s="58" customFormat="1" ht="15" customHeight="1" x14ac:dyDescent="0.45">
      <c r="C61" s="59"/>
      <c r="M61" s="391"/>
      <c r="N61" s="150"/>
      <c r="O61" s="49"/>
      <c r="P61" s="45"/>
      <c r="Q61" s="57"/>
      <c r="R61" s="22"/>
      <c r="S61" s="60"/>
      <c r="V61" s="169"/>
      <c r="W61" s="127"/>
      <c r="X61" s="60"/>
      <c r="Y61" s="60"/>
      <c r="Z61" s="61"/>
      <c r="AA61" s="62"/>
      <c r="AB61" s="64"/>
      <c r="AC61" s="65"/>
      <c r="AD61" s="64"/>
    </row>
    <row r="62" spans="2:30" s="58" customFormat="1" ht="16.5" customHeight="1" x14ac:dyDescent="0.45">
      <c r="B62" s="59" t="s">
        <v>488</v>
      </c>
      <c r="C62" s="59"/>
      <c r="M62" s="391"/>
      <c r="N62" s="150"/>
      <c r="O62" s="49"/>
      <c r="P62" s="154" t="s">
        <v>524</v>
      </c>
      <c r="Q62" s="57" t="s">
        <v>517</v>
      </c>
      <c r="R62" s="151">
        <f>COUNTIF($C63,"☑")+COUNTIF($G63,"☑")</f>
        <v>0</v>
      </c>
      <c r="S62" s="130"/>
      <c r="V62" s="169"/>
      <c r="W62" s="127"/>
      <c r="X62" s="60"/>
      <c r="Y62" s="60"/>
      <c r="Z62" s="61"/>
      <c r="AA62" s="62"/>
      <c r="AB62" s="64"/>
      <c r="AC62" s="65"/>
      <c r="AD62" s="64"/>
    </row>
    <row r="63" spans="2:30" s="58" customFormat="1" ht="16.5" customHeight="1" x14ac:dyDescent="0.45">
      <c r="C63" s="140" t="s">
        <v>189</v>
      </c>
      <c r="D63" s="59" t="s">
        <v>40</v>
      </c>
      <c r="G63" s="140" t="s">
        <v>189</v>
      </c>
      <c r="H63" s="59" t="s">
        <v>41</v>
      </c>
      <c r="I63" s="34" t="str">
        <f>IF(R64=2,"(④-2、④-3は回答不要)","")</f>
        <v/>
      </c>
      <c r="J63" s="156"/>
      <c r="K63" s="37" t="str">
        <f>IFERROR(IF(R64=3,"1つだけ選択してください！",""),"")</f>
        <v/>
      </c>
      <c r="M63" s="389"/>
      <c r="N63" s="150"/>
      <c r="O63" s="172" t="s">
        <v>524</v>
      </c>
      <c r="P63" s="154" t="s">
        <v>524</v>
      </c>
      <c r="Q63" s="57" t="s">
        <v>518</v>
      </c>
      <c r="R63" s="152" t="b">
        <f>COUNTIF($C63:$G63,"□")&lt;&gt;2</f>
        <v>0</v>
      </c>
      <c r="S63" s="75"/>
      <c r="V63" s="169"/>
      <c r="W63" s="127"/>
      <c r="X63" s="60"/>
      <c r="Y63" s="60"/>
      <c r="Z63" s="61"/>
      <c r="AA63" s="62"/>
      <c r="AB63" s="64"/>
      <c r="AC63" s="65"/>
      <c r="AD63" s="64"/>
    </row>
    <row r="64" spans="2:30" s="58" customFormat="1" ht="15" customHeight="1" x14ac:dyDescent="0.45">
      <c r="B64" s="59"/>
      <c r="C64" s="59"/>
      <c r="D64" s="59"/>
      <c r="E64" s="59"/>
      <c r="F64" s="59"/>
      <c r="G64" s="59"/>
      <c r="H64" s="59"/>
      <c r="I64" s="59"/>
      <c r="J64" s="59"/>
      <c r="M64" s="387"/>
      <c r="N64" s="150"/>
      <c r="O64" s="49"/>
      <c r="P64" s="154" t="s">
        <v>524</v>
      </c>
      <c r="Q64" s="57" t="s">
        <v>340</v>
      </c>
      <c r="R64" s="152">
        <f>IF($C$63="☑",1,0)+IF($G$63="☑",2,0)</f>
        <v>0</v>
      </c>
      <c r="S64" s="75"/>
      <c r="V64" s="169"/>
      <c r="W64" s="127"/>
      <c r="X64" s="60"/>
      <c r="Y64" s="60"/>
      <c r="Z64" s="61"/>
      <c r="AA64" s="62"/>
      <c r="AB64" s="113"/>
      <c r="AC64" s="65"/>
      <c r="AD64" s="113"/>
    </row>
    <row r="65" spans="2:30" s="58" customFormat="1" ht="16.5" customHeight="1" x14ac:dyDescent="0.45">
      <c r="B65" s="59" t="s">
        <v>344</v>
      </c>
      <c r="I65" s="387" t="s">
        <v>30</v>
      </c>
      <c r="M65" s="391"/>
      <c r="N65" s="150"/>
      <c r="O65" s="49"/>
      <c r="P65" s="154" t="s">
        <v>524</v>
      </c>
      <c r="Q65" s="57" t="s">
        <v>516</v>
      </c>
      <c r="R65" s="151" t="b">
        <f>COUNTIF($C$66:$G$69,"□")&lt;&gt;8</f>
        <v>0</v>
      </c>
      <c r="S65" s="60"/>
      <c r="V65" s="169"/>
      <c r="W65" s="127"/>
      <c r="X65" s="60"/>
      <c r="Y65" s="60"/>
      <c r="Z65" s="61"/>
      <c r="AA65" s="62"/>
      <c r="AB65" s="64"/>
      <c r="AC65" s="65"/>
      <c r="AD65" s="64"/>
    </row>
    <row r="66" spans="2:30" s="58" customFormat="1" ht="16.5" customHeight="1" x14ac:dyDescent="0.45">
      <c r="C66" s="140" t="s">
        <v>189</v>
      </c>
      <c r="D66" s="90" t="s">
        <v>31</v>
      </c>
      <c r="G66" s="140" t="s">
        <v>189</v>
      </c>
      <c r="H66" s="58" t="s">
        <v>50</v>
      </c>
      <c r="K66" s="179" t="str">
        <f>IF(AND($R64=0,$R$67=TRUE), "④-1が未回答です！", "")</f>
        <v/>
      </c>
      <c r="M66" s="391"/>
      <c r="N66" s="150"/>
      <c r="O66" s="172" t="s">
        <v>524</v>
      </c>
      <c r="P66" s="154" t="s">
        <v>524</v>
      </c>
      <c r="Q66" s="164" t="s">
        <v>515</v>
      </c>
      <c r="R66" s="151">
        <f>IF(AND($R$64=2,$R$65=TRUE),1,0)</f>
        <v>0</v>
      </c>
      <c r="S66" s="60"/>
      <c r="V66" s="169"/>
      <c r="W66" s="127"/>
      <c r="X66" s="60"/>
      <c r="Y66" s="60"/>
      <c r="Z66" s="63"/>
      <c r="AA66" s="62"/>
      <c r="AB66" s="64"/>
      <c r="AC66" s="64"/>
      <c r="AD66" s="64"/>
    </row>
    <row r="67" spans="2:30" s="58" customFormat="1" ht="16.5" customHeight="1" x14ac:dyDescent="0.45">
      <c r="C67" s="140" t="s">
        <v>189</v>
      </c>
      <c r="D67" s="58" t="s">
        <v>47</v>
      </c>
      <c r="G67" s="140" t="s">
        <v>189</v>
      </c>
      <c r="H67" s="58" t="s">
        <v>51</v>
      </c>
      <c r="L67" s="82"/>
      <c r="M67" s="391"/>
      <c r="N67" s="150"/>
      <c r="O67" s="172" t="s">
        <v>524</v>
      </c>
      <c r="P67" s="51"/>
      <c r="Q67" s="57" t="s">
        <v>339</v>
      </c>
      <c r="R67" s="151" t="b">
        <f>COUNTIF(C66:G69,"□")&lt;&gt;8</f>
        <v>0</v>
      </c>
      <c r="S67" s="60"/>
      <c r="V67" s="169"/>
      <c r="W67" s="127"/>
      <c r="X67" s="60"/>
      <c r="Y67" s="60"/>
      <c r="Z67" s="63"/>
      <c r="AA67" s="62"/>
      <c r="AB67" s="64"/>
      <c r="AC67" s="64"/>
      <c r="AD67" s="64"/>
    </row>
    <row r="68" spans="2:30" s="58" customFormat="1" ht="16.5" customHeight="1" x14ac:dyDescent="0.45">
      <c r="C68" s="140" t="s">
        <v>189</v>
      </c>
      <c r="D68" s="58" t="s">
        <v>48</v>
      </c>
      <c r="G68" s="140" t="s">
        <v>189</v>
      </c>
      <c r="H68" s="58" t="s">
        <v>52</v>
      </c>
      <c r="L68" s="82"/>
      <c r="M68" s="391"/>
      <c r="N68" s="150"/>
      <c r="O68" s="172" t="s">
        <v>524</v>
      </c>
      <c r="P68" s="51"/>
      <c r="Q68" s="176"/>
      <c r="R68" s="22"/>
      <c r="S68" s="60"/>
      <c r="V68" s="169"/>
      <c r="W68" s="127"/>
      <c r="X68" s="60"/>
      <c r="Y68" s="60"/>
      <c r="Z68" s="63"/>
      <c r="AA68" s="62"/>
      <c r="AB68" s="64"/>
      <c r="AC68" s="64"/>
      <c r="AD68" s="64"/>
    </row>
    <row r="69" spans="2:30" s="58" customFormat="1" ht="16.5" customHeight="1" x14ac:dyDescent="0.45">
      <c r="C69" s="140" t="s">
        <v>189</v>
      </c>
      <c r="D69" s="58" t="s">
        <v>49</v>
      </c>
      <c r="G69" s="140" t="s">
        <v>189</v>
      </c>
      <c r="H69" s="58" t="s">
        <v>39</v>
      </c>
      <c r="J69" s="157"/>
      <c r="K69" s="157"/>
      <c r="L69" s="157"/>
      <c r="M69" s="391"/>
      <c r="N69" s="150"/>
      <c r="O69" s="172" t="s">
        <v>524</v>
      </c>
      <c r="P69" s="51"/>
      <c r="Q69" s="57"/>
      <c r="R69" s="22"/>
      <c r="S69" s="60"/>
      <c r="V69" s="169"/>
      <c r="W69" s="127"/>
      <c r="X69" s="60"/>
      <c r="Y69" s="60"/>
      <c r="Z69" s="63"/>
      <c r="AA69" s="62"/>
      <c r="AB69" s="64"/>
      <c r="AC69" s="64"/>
      <c r="AD69" s="64"/>
    </row>
    <row r="70" spans="2:30" s="58" customFormat="1" ht="15" customHeight="1" x14ac:dyDescent="0.45">
      <c r="L70" s="82"/>
      <c r="M70" s="391"/>
      <c r="N70" s="150"/>
      <c r="O70" s="49"/>
      <c r="P70" s="51"/>
      <c r="Q70" s="57"/>
      <c r="R70" s="22"/>
      <c r="S70" s="60"/>
      <c r="V70" s="169"/>
      <c r="W70" s="127"/>
      <c r="X70" s="60"/>
      <c r="Y70" s="60"/>
      <c r="Z70" s="63"/>
      <c r="AA70" s="62"/>
      <c r="AB70" s="113"/>
      <c r="AC70" s="113"/>
      <c r="AD70" s="113"/>
    </row>
    <row r="71" spans="2:30" s="58" customFormat="1" ht="16.5" customHeight="1" thickBot="1" x14ac:dyDescent="0.5">
      <c r="B71" s="59" t="s">
        <v>345</v>
      </c>
      <c r="K71" s="122" t="s">
        <v>198</v>
      </c>
      <c r="M71" s="391"/>
      <c r="N71" s="150"/>
      <c r="O71" s="49"/>
      <c r="P71" s="51"/>
      <c r="Q71" s="57"/>
      <c r="R71" s="22"/>
      <c r="S71" s="60"/>
      <c r="V71" s="169"/>
      <c r="W71" s="127"/>
      <c r="X71" s="60"/>
      <c r="Y71" s="60"/>
      <c r="Z71" s="63"/>
      <c r="AA71" s="62"/>
      <c r="AB71" s="64"/>
      <c r="AC71" s="65"/>
      <c r="AD71" s="64"/>
    </row>
    <row r="72" spans="2:30" s="58" customFormat="1" ht="16.5" customHeight="1" x14ac:dyDescent="0.45">
      <c r="C72" s="522"/>
      <c r="D72" s="523"/>
      <c r="E72" s="523"/>
      <c r="F72" s="523"/>
      <c r="G72" s="523"/>
      <c r="H72" s="523"/>
      <c r="I72" s="523"/>
      <c r="J72" s="523"/>
      <c r="K72" s="523"/>
      <c r="L72" s="524"/>
      <c r="M72" s="392" t="str">
        <f>IF(LEN(C72)&gt;0, LEN(C72), "")</f>
        <v/>
      </c>
      <c r="N72" s="150"/>
      <c r="O72" s="174" t="s">
        <v>529</v>
      </c>
      <c r="P72" s="47"/>
      <c r="Q72" s="161" t="s">
        <v>337</v>
      </c>
      <c r="R72" s="22">
        <f>LEN(C72)</f>
        <v>0</v>
      </c>
      <c r="S72" s="60"/>
      <c r="V72" s="169"/>
      <c r="W72" s="127"/>
      <c r="X72" s="67"/>
      <c r="Y72" s="67"/>
      <c r="Z72" s="68"/>
      <c r="AA72" s="69"/>
      <c r="AB72" s="64"/>
      <c r="AC72" s="65"/>
      <c r="AD72" s="64"/>
    </row>
    <row r="73" spans="2:30" s="58" customFormat="1" ht="16.5" customHeight="1" x14ac:dyDescent="0.45">
      <c r="C73" s="525"/>
      <c r="D73" s="526"/>
      <c r="E73" s="526"/>
      <c r="F73" s="526"/>
      <c r="G73" s="526"/>
      <c r="H73" s="526"/>
      <c r="I73" s="526"/>
      <c r="J73" s="526"/>
      <c r="K73" s="526"/>
      <c r="L73" s="527"/>
      <c r="M73" s="392"/>
      <c r="N73" s="150"/>
      <c r="O73" s="107"/>
      <c r="P73" s="47"/>
      <c r="Q73" s="161"/>
      <c r="R73" s="24"/>
      <c r="S73" s="71"/>
      <c r="V73" s="169"/>
      <c r="W73" s="127"/>
      <c r="X73" s="67"/>
      <c r="Y73" s="67"/>
      <c r="Z73" s="68"/>
      <c r="AA73" s="69"/>
      <c r="AB73" s="64"/>
      <c r="AC73" s="65"/>
      <c r="AD73" s="64"/>
    </row>
    <row r="74" spans="2:30" s="58" customFormat="1" ht="16.5" customHeight="1" thickBot="1" x14ac:dyDescent="0.5">
      <c r="C74" s="528"/>
      <c r="D74" s="529"/>
      <c r="E74" s="529"/>
      <c r="F74" s="529"/>
      <c r="G74" s="529"/>
      <c r="H74" s="529"/>
      <c r="I74" s="529"/>
      <c r="J74" s="529"/>
      <c r="K74" s="529"/>
      <c r="L74" s="530"/>
      <c r="M74" s="392"/>
      <c r="N74" s="150"/>
      <c r="O74" s="107"/>
      <c r="P74" s="47"/>
      <c r="Q74" s="161"/>
      <c r="R74" s="24"/>
      <c r="S74" s="71"/>
      <c r="V74" s="169"/>
      <c r="W74" s="127"/>
      <c r="X74" s="67"/>
      <c r="Y74" s="67"/>
      <c r="Z74" s="68"/>
      <c r="AA74" s="69"/>
      <c r="AB74" s="64"/>
      <c r="AC74" s="65"/>
      <c r="AD74" s="64"/>
    </row>
    <row r="75" spans="2:30" s="58" customFormat="1" ht="15" customHeight="1" x14ac:dyDescent="0.45">
      <c r="C75" s="83"/>
      <c r="M75" s="391"/>
      <c r="N75" s="150"/>
      <c r="O75" s="49"/>
      <c r="P75" s="45"/>
      <c r="Q75" s="57"/>
      <c r="R75" s="22"/>
      <c r="S75" s="60"/>
      <c r="V75" s="169"/>
      <c r="W75" s="127"/>
      <c r="X75" s="60"/>
      <c r="Y75" s="60"/>
      <c r="Z75" s="61"/>
      <c r="AA75" s="62"/>
      <c r="AB75" s="64"/>
      <c r="AC75" s="65"/>
      <c r="AD75" s="64"/>
    </row>
    <row r="76" spans="2:30" s="58" customFormat="1" ht="16.5" customHeight="1" x14ac:dyDescent="0.45">
      <c r="B76" s="59" t="s">
        <v>504</v>
      </c>
      <c r="C76" s="59"/>
      <c r="M76" s="391"/>
      <c r="N76" s="150"/>
      <c r="O76" s="49"/>
      <c r="P76" s="45"/>
      <c r="Q76" s="82"/>
      <c r="S76" s="60"/>
      <c r="V76" s="169"/>
      <c r="W76" s="127"/>
      <c r="X76" s="60"/>
      <c r="Y76" s="60"/>
      <c r="Z76" s="61"/>
      <c r="AA76" s="62"/>
      <c r="AB76" s="64"/>
      <c r="AC76" s="65"/>
      <c r="AD76" s="64"/>
    </row>
    <row r="77" spans="2:30" s="58" customFormat="1" ht="16.5" customHeight="1" x14ac:dyDescent="0.45">
      <c r="C77" s="4" t="s">
        <v>53</v>
      </c>
      <c r="M77" s="391"/>
      <c r="N77" s="150"/>
      <c r="O77" s="49"/>
      <c r="P77" s="45"/>
      <c r="Q77" s="57" t="s">
        <v>522</v>
      </c>
      <c r="R77" s="151">
        <f>COUNTIF($C78,"☑")+COUNTIF($G78,"☑")</f>
        <v>0</v>
      </c>
      <c r="S77" s="60"/>
      <c r="V77" s="169"/>
      <c r="W77" s="127"/>
      <c r="X77" s="60"/>
      <c r="Y77" s="60"/>
      <c r="Z77" s="61"/>
      <c r="AA77" s="62"/>
      <c r="AB77" s="64"/>
      <c r="AC77" s="65"/>
      <c r="AD77" s="64"/>
    </row>
    <row r="78" spans="2:30" s="58" customFormat="1" ht="16.5" customHeight="1" x14ac:dyDescent="0.45">
      <c r="C78" s="140" t="s">
        <v>189</v>
      </c>
      <c r="D78" s="59" t="s">
        <v>40</v>
      </c>
      <c r="G78" s="140" t="s">
        <v>189</v>
      </c>
      <c r="H78" s="59" t="s">
        <v>41</v>
      </c>
      <c r="I78" s="34" t="str">
        <f>IF(R79=2,"(⑤-2、⑤-3は回答不要)","")</f>
        <v/>
      </c>
      <c r="J78" s="34"/>
      <c r="K78" s="37" t="str">
        <f>IF(R79=3,"1つだけ選択してください！","")</f>
        <v/>
      </c>
      <c r="M78" s="389"/>
      <c r="N78" s="150"/>
      <c r="O78" s="172" t="s">
        <v>529</v>
      </c>
      <c r="P78" s="45"/>
      <c r="Q78" s="57" t="s">
        <v>523</v>
      </c>
      <c r="R78" s="151" t="b">
        <f>COUNTIF($C78:$G78,"□")&lt;&gt;2</f>
        <v>0</v>
      </c>
      <c r="S78" s="75"/>
      <c r="V78" s="169"/>
      <c r="W78" s="127"/>
      <c r="X78" s="60"/>
      <c r="Y78" s="60"/>
      <c r="Z78" s="61"/>
      <c r="AA78" s="62"/>
      <c r="AB78" s="64"/>
      <c r="AC78" s="65"/>
      <c r="AD78" s="64"/>
    </row>
    <row r="79" spans="2:30" s="58" customFormat="1" ht="15" customHeight="1" x14ac:dyDescent="0.45">
      <c r="B79" s="267"/>
      <c r="M79" s="387"/>
      <c r="N79" s="150"/>
      <c r="O79" s="49"/>
      <c r="P79" s="45"/>
      <c r="Q79" s="57" t="s">
        <v>519</v>
      </c>
      <c r="R79" s="177">
        <f>IF($C$78="☑",1,0)+IF($G$78="☑",2,0)</f>
        <v>0</v>
      </c>
      <c r="S79" s="75"/>
      <c r="V79" s="169"/>
      <c r="W79" s="127"/>
      <c r="X79" s="60"/>
      <c r="Y79" s="60"/>
      <c r="Z79" s="61"/>
      <c r="AA79" s="62"/>
      <c r="AB79" s="113"/>
      <c r="AC79" s="65"/>
      <c r="AD79" s="113"/>
    </row>
    <row r="80" spans="2:30" s="58" customFormat="1" ht="16.5" customHeight="1" x14ac:dyDescent="0.45">
      <c r="B80" s="59" t="s">
        <v>346</v>
      </c>
      <c r="I80" s="387" t="s">
        <v>30</v>
      </c>
      <c r="M80" s="391"/>
      <c r="N80" s="150"/>
      <c r="O80" s="49"/>
      <c r="P80" s="45"/>
      <c r="Q80" s="57" t="s">
        <v>520</v>
      </c>
      <c r="R80" s="152" t="b">
        <f>COUNTIF($C$81:$G$82,"□")&lt;&gt;4</f>
        <v>0</v>
      </c>
      <c r="S80" s="60"/>
      <c r="V80" s="169"/>
      <c r="W80" s="127"/>
      <c r="X80" s="60"/>
      <c r="Y80" s="60"/>
      <c r="Z80" s="61"/>
      <c r="AA80" s="62"/>
      <c r="AB80" s="64"/>
      <c r="AC80" s="65"/>
      <c r="AD80" s="64"/>
    </row>
    <row r="81" spans="2:30" s="58" customFormat="1" ht="16.5" customHeight="1" x14ac:dyDescent="0.45">
      <c r="C81" s="140" t="s">
        <v>189</v>
      </c>
      <c r="D81" s="59" t="s">
        <v>56</v>
      </c>
      <c r="G81" s="140" t="s">
        <v>189</v>
      </c>
      <c r="H81" s="58" t="s">
        <v>55</v>
      </c>
      <c r="K81" s="179" t="str">
        <f>IF(AND(R79=0,R82=TRUE),"⑤-1が未回答です！","")</f>
        <v/>
      </c>
      <c r="M81" s="391"/>
      <c r="N81" s="150"/>
      <c r="O81" s="172" t="s">
        <v>529</v>
      </c>
      <c r="P81" s="51"/>
      <c r="Q81" s="164" t="s">
        <v>521</v>
      </c>
      <c r="R81" s="153">
        <f>IF(AND($R$79=2,$R$80=TRUE),1,0)</f>
        <v>0</v>
      </c>
      <c r="S81" s="60"/>
      <c r="V81" s="169"/>
      <c r="W81" s="127"/>
      <c r="X81" s="60"/>
      <c r="Y81" s="60"/>
      <c r="Z81" s="63"/>
      <c r="AA81" s="62"/>
      <c r="AB81" s="64"/>
      <c r="AC81" s="64"/>
      <c r="AD81" s="64"/>
    </row>
    <row r="82" spans="2:30" s="58" customFormat="1" ht="16.5" customHeight="1" x14ac:dyDescent="0.45">
      <c r="C82" s="140" t="s">
        <v>189</v>
      </c>
      <c r="D82" s="58" t="s">
        <v>54</v>
      </c>
      <c r="G82" s="140" t="s">
        <v>189</v>
      </c>
      <c r="H82" s="58" t="s">
        <v>39</v>
      </c>
      <c r="J82" s="58" t="str">
        <f>IF(AND(R77=0,COUNTIF(R78,TRUE)&gt;0),"⑥-1が未回答です！",IF(AND(R77=2,COUNTIF(R78,TRUE)&gt;0),"Noの場合は⑥-2は回答不要です！",""))</f>
        <v/>
      </c>
      <c r="L82" s="82"/>
      <c r="M82" s="391"/>
      <c r="N82" s="150"/>
      <c r="O82" s="172" t="s">
        <v>529</v>
      </c>
      <c r="P82" s="51"/>
      <c r="Q82" s="57" t="s">
        <v>339</v>
      </c>
      <c r="R82" s="178" t="b">
        <f>COUNTIF(C81:G82,"□")&lt;&gt;4</f>
        <v>0</v>
      </c>
      <c r="S82" s="60"/>
      <c r="V82" s="169"/>
      <c r="W82" s="127"/>
      <c r="X82" s="60"/>
      <c r="Y82" s="60"/>
      <c r="Z82" s="63"/>
      <c r="AA82" s="62"/>
      <c r="AB82" s="64"/>
      <c r="AC82" s="64"/>
      <c r="AD82" s="64"/>
    </row>
    <row r="83" spans="2:30" s="58" customFormat="1" ht="15" customHeight="1" x14ac:dyDescent="0.45">
      <c r="L83" s="82"/>
      <c r="M83" s="391"/>
      <c r="N83" s="150"/>
      <c r="O83" s="49"/>
      <c r="P83" s="51"/>
      <c r="Q83" s="57"/>
      <c r="R83" s="22"/>
      <c r="S83" s="60"/>
      <c r="V83" s="169"/>
      <c r="W83" s="127"/>
      <c r="X83" s="60"/>
      <c r="Y83" s="60"/>
      <c r="Z83" s="63"/>
      <c r="AA83" s="62"/>
      <c r="AB83" s="113"/>
      <c r="AC83" s="113"/>
      <c r="AD83" s="113"/>
    </row>
    <row r="84" spans="2:30" s="58" customFormat="1" ht="16.5" customHeight="1" thickBot="1" x14ac:dyDescent="0.5">
      <c r="B84" s="59" t="s">
        <v>349</v>
      </c>
      <c r="K84" s="122" t="s">
        <v>198</v>
      </c>
      <c r="M84" s="391"/>
      <c r="N84" s="150"/>
      <c r="O84" s="49"/>
      <c r="P84" s="51"/>
      <c r="Q84" s="57"/>
      <c r="R84" s="22"/>
      <c r="S84" s="60"/>
      <c r="V84" s="169"/>
      <c r="W84" s="127"/>
      <c r="X84" s="60"/>
      <c r="Y84" s="60"/>
      <c r="Z84" s="63"/>
      <c r="AA84" s="62"/>
      <c r="AB84" s="64"/>
      <c r="AC84" s="65"/>
      <c r="AD84" s="64"/>
    </row>
    <row r="85" spans="2:30" s="58" customFormat="1" ht="16.5" customHeight="1" x14ac:dyDescent="0.45">
      <c r="C85" s="522"/>
      <c r="D85" s="523"/>
      <c r="E85" s="523"/>
      <c r="F85" s="523"/>
      <c r="G85" s="523"/>
      <c r="H85" s="523"/>
      <c r="I85" s="523"/>
      <c r="J85" s="523"/>
      <c r="K85" s="523"/>
      <c r="L85" s="524"/>
      <c r="M85" s="392" t="str">
        <f>IF(LEN(C85)&gt;0, LEN(C85), "")</f>
        <v/>
      </c>
      <c r="N85" s="150"/>
      <c r="O85" s="174" t="s">
        <v>529</v>
      </c>
      <c r="P85" s="47"/>
      <c r="Q85" s="161"/>
      <c r="R85" s="22">
        <f>LEN(C85)</f>
        <v>0</v>
      </c>
      <c r="S85" s="60"/>
      <c r="V85" s="169"/>
      <c r="W85" s="127"/>
      <c r="X85" s="67"/>
      <c r="Y85" s="67"/>
      <c r="Z85" s="68"/>
      <c r="AA85" s="69"/>
      <c r="AB85" s="64"/>
      <c r="AC85" s="65"/>
      <c r="AD85" s="64"/>
    </row>
    <row r="86" spans="2:30" s="58" customFormat="1" ht="16.5" customHeight="1" x14ac:dyDescent="0.45">
      <c r="C86" s="525"/>
      <c r="D86" s="526"/>
      <c r="E86" s="526"/>
      <c r="F86" s="526"/>
      <c r="G86" s="526"/>
      <c r="H86" s="526"/>
      <c r="I86" s="526"/>
      <c r="J86" s="526"/>
      <c r="K86" s="526"/>
      <c r="L86" s="527"/>
      <c r="M86" s="392"/>
      <c r="N86" s="150"/>
      <c r="O86" s="107"/>
      <c r="P86" s="47"/>
      <c r="Q86" s="161"/>
      <c r="R86" s="24"/>
      <c r="S86" s="71"/>
      <c r="V86" s="169"/>
      <c r="W86" s="127"/>
      <c r="X86" s="67"/>
      <c r="Y86" s="67"/>
      <c r="Z86" s="68"/>
      <c r="AA86" s="69"/>
      <c r="AB86" s="64"/>
      <c r="AC86" s="65"/>
      <c r="AD86" s="64"/>
    </row>
    <row r="87" spans="2:30" s="58" customFormat="1" ht="16.5" customHeight="1" thickBot="1" x14ac:dyDescent="0.5">
      <c r="C87" s="528"/>
      <c r="D87" s="529"/>
      <c r="E87" s="529"/>
      <c r="F87" s="529"/>
      <c r="G87" s="529"/>
      <c r="H87" s="529"/>
      <c r="I87" s="529"/>
      <c r="J87" s="529"/>
      <c r="K87" s="529"/>
      <c r="L87" s="530"/>
      <c r="M87" s="392"/>
      <c r="N87" s="150"/>
      <c r="O87" s="107"/>
      <c r="P87" s="47"/>
      <c r="Q87" s="161"/>
      <c r="R87" s="24"/>
      <c r="S87" s="71"/>
      <c r="V87" s="169"/>
      <c r="W87" s="127"/>
      <c r="X87" s="67"/>
      <c r="Y87" s="67"/>
      <c r="Z87" s="68"/>
      <c r="AA87" s="69"/>
      <c r="AB87" s="64"/>
      <c r="AC87" s="65"/>
      <c r="AD87" s="64"/>
    </row>
    <row r="88" spans="2:30" s="58" customFormat="1" ht="15" customHeight="1" x14ac:dyDescent="0.45">
      <c r="C88" s="59"/>
      <c r="M88" s="391"/>
      <c r="N88" s="150"/>
      <c r="O88" s="49"/>
      <c r="P88" s="45"/>
      <c r="Q88" s="57"/>
      <c r="R88" s="22"/>
      <c r="S88" s="60"/>
      <c r="V88" s="169"/>
      <c r="W88" s="127"/>
      <c r="X88" s="60"/>
      <c r="Y88" s="60"/>
      <c r="Z88" s="61"/>
      <c r="AA88" s="62"/>
      <c r="AB88" s="64"/>
      <c r="AC88" s="65"/>
      <c r="AD88" s="64"/>
    </row>
    <row r="89" spans="2:30" s="58" customFormat="1" ht="16.5" customHeight="1" x14ac:dyDescent="0.45">
      <c r="B89" s="59" t="s">
        <v>505</v>
      </c>
      <c r="C89" s="83"/>
      <c r="M89" s="391"/>
      <c r="N89" s="150"/>
      <c r="O89" s="49"/>
      <c r="P89" s="45"/>
      <c r="Q89" s="57" t="s">
        <v>522</v>
      </c>
      <c r="R89" s="22">
        <f>COUNTIF(C91,"☑")+COUNTIF(G91,"☑")</f>
        <v>0</v>
      </c>
      <c r="S89" s="60"/>
      <c r="V89" s="169"/>
      <c r="W89" s="127"/>
      <c r="X89" s="60"/>
      <c r="Y89" s="60"/>
      <c r="Z89" s="61"/>
      <c r="AA89" s="62"/>
      <c r="AB89" s="64"/>
      <c r="AC89" s="65"/>
      <c r="AD89" s="64"/>
    </row>
    <row r="90" spans="2:30" s="58" customFormat="1" ht="16.5" customHeight="1" x14ac:dyDescent="0.45">
      <c r="C90" s="4" t="s">
        <v>2</v>
      </c>
      <c r="M90" s="391"/>
      <c r="N90" s="150"/>
      <c r="O90" s="49"/>
      <c r="P90" s="45"/>
      <c r="Q90" s="57" t="s">
        <v>523</v>
      </c>
      <c r="R90" s="22" t="b">
        <f>COUNTIF(C91:G91,"□")&lt;&gt;2</f>
        <v>0</v>
      </c>
      <c r="S90" s="60"/>
      <c r="V90" s="169"/>
      <c r="W90" s="127"/>
      <c r="X90" s="60"/>
      <c r="Y90" s="60"/>
      <c r="Z90" s="61"/>
      <c r="AA90" s="62"/>
      <c r="AB90" s="64"/>
      <c r="AC90" s="65"/>
      <c r="AD90" s="64"/>
    </row>
    <row r="91" spans="2:30" s="58" customFormat="1" ht="16.5" customHeight="1" x14ac:dyDescent="0.45">
      <c r="C91" s="140" t="s">
        <v>189</v>
      </c>
      <c r="D91" s="59" t="s">
        <v>40</v>
      </c>
      <c r="G91" s="140" t="s">
        <v>189</v>
      </c>
      <c r="H91" s="59" t="s">
        <v>41</v>
      </c>
      <c r="I91" s="34" t="str">
        <f>IF(R91=2,"⑥-2、⑥-3は回答不要","")</f>
        <v/>
      </c>
      <c r="J91" s="34"/>
      <c r="K91" s="37" t="str">
        <f>IF(R91=3,"1つだけ選択してください！","")</f>
        <v/>
      </c>
      <c r="L91" s="90"/>
      <c r="M91" s="389"/>
      <c r="N91" s="150"/>
      <c r="O91" s="172" t="s">
        <v>529</v>
      </c>
      <c r="P91" s="45"/>
      <c r="Q91" s="57" t="s">
        <v>519</v>
      </c>
      <c r="R91" s="177">
        <f>IF(C91="☑",1,0)+IF(G91="☑",2,0)</f>
        <v>0</v>
      </c>
      <c r="S91" s="75"/>
      <c r="V91" s="169"/>
      <c r="W91" s="127"/>
      <c r="X91" s="67"/>
      <c r="Y91" s="60"/>
      <c r="Z91" s="61"/>
      <c r="AA91" s="62"/>
      <c r="AB91" s="64"/>
      <c r="AC91" s="65"/>
      <c r="AD91" s="64"/>
    </row>
    <row r="92" spans="2:30" s="58" customFormat="1" ht="15" customHeight="1" x14ac:dyDescent="0.45">
      <c r="C92" s="59"/>
      <c r="D92" s="59"/>
      <c r="H92" s="59"/>
      <c r="I92" s="34"/>
      <c r="J92" s="34"/>
      <c r="K92" s="34"/>
      <c r="L92" s="34"/>
      <c r="M92" s="396"/>
      <c r="N92" s="150"/>
      <c r="O92" s="49"/>
      <c r="P92" s="45"/>
      <c r="Q92" s="57" t="s">
        <v>520</v>
      </c>
      <c r="R92" s="152" t="b">
        <f>COUNTIF($C$94:$G$95,"□")&lt;&gt;4</f>
        <v>0</v>
      </c>
      <c r="S92" s="75"/>
      <c r="V92" s="169"/>
      <c r="W92" s="127"/>
      <c r="X92" s="67"/>
      <c r="Y92" s="60"/>
      <c r="Z92" s="61"/>
      <c r="AA92" s="62"/>
      <c r="AB92" s="113"/>
      <c r="AC92" s="65"/>
      <c r="AD92" s="113"/>
    </row>
    <row r="93" spans="2:30" s="58" customFormat="1" ht="16.5" customHeight="1" x14ac:dyDescent="0.45">
      <c r="B93" s="59" t="s">
        <v>347</v>
      </c>
      <c r="I93" s="387" t="s">
        <v>30</v>
      </c>
      <c r="M93" s="391"/>
      <c r="N93" s="150"/>
      <c r="O93" s="49"/>
      <c r="P93" s="45"/>
      <c r="Q93" s="164" t="s">
        <v>521</v>
      </c>
      <c r="R93" s="153">
        <f>IF(AND($R$91=2,$R$92=TRUE),1,0)</f>
        <v>0</v>
      </c>
      <c r="S93" s="60"/>
      <c r="V93" s="169"/>
      <c r="W93" s="127"/>
      <c r="X93" s="60"/>
      <c r="Y93" s="60"/>
      <c r="Z93" s="61"/>
      <c r="AA93" s="62"/>
      <c r="AB93" s="64"/>
      <c r="AC93" s="65"/>
      <c r="AD93" s="64"/>
    </row>
    <row r="94" spans="2:30" s="58" customFormat="1" ht="16.5" customHeight="1" x14ac:dyDescent="0.45">
      <c r="C94" s="140" t="s">
        <v>189</v>
      </c>
      <c r="D94" s="91" t="s">
        <v>195</v>
      </c>
      <c r="E94" s="72"/>
      <c r="G94" s="140" t="s">
        <v>189</v>
      </c>
      <c r="H94" s="58" t="s">
        <v>60</v>
      </c>
      <c r="K94" s="179" t="str">
        <f>IF(AND(R91=0,R94=TRUE),"⑥-1が未回答です！","")</f>
        <v/>
      </c>
      <c r="L94" s="72"/>
      <c r="M94" s="391"/>
      <c r="N94" s="150"/>
      <c r="O94" s="172" t="s">
        <v>529</v>
      </c>
      <c r="P94" s="45"/>
      <c r="Q94" s="57" t="s">
        <v>339</v>
      </c>
      <c r="R94" s="178" t="b">
        <f>COUNTIF(C94:G95,"□")&lt;&gt;4</f>
        <v>0</v>
      </c>
      <c r="S94" s="60"/>
      <c r="V94" s="169"/>
      <c r="W94" s="127"/>
      <c r="X94" s="67"/>
      <c r="Y94" s="60"/>
      <c r="Z94" s="61"/>
      <c r="AA94" s="62"/>
      <c r="AB94" s="64"/>
      <c r="AC94" s="64"/>
      <c r="AD94" s="64"/>
    </row>
    <row r="95" spans="2:30" s="58" customFormat="1" ht="16.5" customHeight="1" x14ac:dyDescent="0.45">
      <c r="C95" s="140" t="s">
        <v>189</v>
      </c>
      <c r="D95" s="72" t="s">
        <v>59</v>
      </c>
      <c r="E95" s="72"/>
      <c r="F95" s="72"/>
      <c r="G95" s="140" t="s">
        <v>189</v>
      </c>
      <c r="H95" s="58" t="s">
        <v>39</v>
      </c>
      <c r="L95" s="82"/>
      <c r="M95" s="391"/>
      <c r="N95" s="150"/>
      <c r="O95" s="172" t="s">
        <v>529</v>
      </c>
      <c r="P95" s="45"/>
      <c r="Q95" s="57"/>
      <c r="R95" s="22"/>
      <c r="S95" s="60"/>
      <c r="V95" s="169"/>
      <c r="W95" s="127"/>
      <c r="X95" s="67"/>
      <c r="Y95" s="60"/>
      <c r="Z95" s="61"/>
      <c r="AA95" s="62"/>
      <c r="AB95" s="64"/>
      <c r="AC95" s="64"/>
      <c r="AD95" s="64"/>
    </row>
    <row r="96" spans="2:30" s="58" customFormat="1" ht="15" customHeight="1" x14ac:dyDescent="0.45">
      <c r="L96" s="82"/>
      <c r="M96" s="391"/>
      <c r="N96" s="150"/>
      <c r="O96" s="49"/>
      <c r="P96" s="45"/>
      <c r="Q96" s="57"/>
      <c r="R96" s="22"/>
      <c r="S96" s="60"/>
      <c r="V96" s="169"/>
      <c r="W96" s="127"/>
      <c r="X96" s="67"/>
      <c r="Y96" s="60"/>
      <c r="Z96" s="61"/>
      <c r="AA96" s="62"/>
      <c r="AB96" s="113"/>
      <c r="AC96" s="113"/>
      <c r="AD96" s="113"/>
    </row>
    <row r="97" spans="2:30" s="58" customFormat="1" ht="16.5" customHeight="1" thickBot="1" x14ac:dyDescent="0.5">
      <c r="B97" s="59" t="s">
        <v>348</v>
      </c>
      <c r="K97" s="122" t="s">
        <v>198</v>
      </c>
      <c r="M97" s="391"/>
      <c r="N97" s="150"/>
      <c r="O97" s="49"/>
      <c r="P97" s="51"/>
      <c r="Q97" s="57"/>
      <c r="R97" s="22">
        <f>LEN(C98)</f>
        <v>0</v>
      </c>
      <c r="S97" s="60"/>
      <c r="V97" s="169"/>
      <c r="W97" s="127"/>
      <c r="X97" s="60"/>
      <c r="Y97" s="60"/>
      <c r="Z97" s="63"/>
      <c r="AA97" s="62"/>
      <c r="AB97" s="64"/>
      <c r="AC97" s="65"/>
      <c r="AD97" s="64"/>
    </row>
    <row r="98" spans="2:30" s="58" customFormat="1" ht="16.5" customHeight="1" x14ac:dyDescent="0.45">
      <c r="C98" s="522"/>
      <c r="D98" s="523"/>
      <c r="E98" s="523"/>
      <c r="F98" s="523"/>
      <c r="G98" s="523"/>
      <c r="H98" s="523"/>
      <c r="I98" s="523"/>
      <c r="J98" s="523"/>
      <c r="K98" s="523"/>
      <c r="L98" s="524"/>
      <c r="M98" s="392" t="str">
        <f>IF(LEN(C98)&gt;0, LEN(C98), "")</f>
        <v/>
      </c>
      <c r="N98" s="150"/>
      <c r="O98" s="172" t="s">
        <v>529</v>
      </c>
      <c r="P98" s="47"/>
      <c r="Q98" s="161"/>
      <c r="R98" s="24"/>
      <c r="S98" s="71"/>
      <c r="V98" s="169"/>
      <c r="W98" s="127"/>
      <c r="X98" s="67"/>
      <c r="Y98" s="67"/>
      <c r="Z98" s="68"/>
      <c r="AA98" s="69"/>
      <c r="AB98" s="64"/>
      <c r="AC98" s="65"/>
      <c r="AD98" s="64"/>
    </row>
    <row r="99" spans="2:30" s="58" customFormat="1" ht="16.5" customHeight="1" x14ac:dyDescent="0.45">
      <c r="C99" s="525"/>
      <c r="D99" s="526"/>
      <c r="E99" s="526"/>
      <c r="F99" s="526"/>
      <c r="G99" s="526"/>
      <c r="H99" s="526"/>
      <c r="I99" s="526"/>
      <c r="J99" s="526"/>
      <c r="K99" s="526"/>
      <c r="L99" s="527"/>
      <c r="M99" s="392"/>
      <c r="N99" s="150"/>
      <c r="O99" s="107"/>
      <c r="P99" s="47"/>
      <c r="Q99" s="161"/>
      <c r="R99" s="24"/>
      <c r="S99" s="71"/>
      <c r="V99" s="169"/>
      <c r="W99" s="127"/>
      <c r="X99" s="67"/>
      <c r="Y99" s="67"/>
      <c r="Z99" s="68"/>
      <c r="AA99" s="69"/>
      <c r="AB99" s="64"/>
      <c r="AC99" s="65"/>
      <c r="AD99" s="64"/>
    </row>
    <row r="100" spans="2:30" s="58" customFormat="1" ht="16.5" customHeight="1" thickBot="1" x14ac:dyDescent="0.5">
      <c r="C100" s="528"/>
      <c r="D100" s="529"/>
      <c r="E100" s="529"/>
      <c r="F100" s="529"/>
      <c r="G100" s="529"/>
      <c r="H100" s="529"/>
      <c r="I100" s="529"/>
      <c r="J100" s="529"/>
      <c r="K100" s="529"/>
      <c r="L100" s="530"/>
      <c r="M100" s="392"/>
      <c r="N100" s="150"/>
      <c r="O100" s="107"/>
      <c r="P100" s="47"/>
      <c r="Q100" s="161"/>
      <c r="R100" s="24"/>
      <c r="S100" s="71"/>
      <c r="V100" s="169"/>
      <c r="W100" s="127"/>
      <c r="X100" s="67"/>
      <c r="Y100" s="67"/>
      <c r="Z100" s="68"/>
      <c r="AA100" s="69"/>
      <c r="AB100" s="64"/>
      <c r="AC100" s="65"/>
      <c r="AD100" s="64"/>
    </row>
    <row r="101" spans="2:30" s="58" customFormat="1" ht="15" customHeight="1" x14ac:dyDescent="0.45">
      <c r="C101" s="59"/>
      <c r="M101" s="391"/>
      <c r="N101" s="150"/>
      <c r="O101" s="49"/>
      <c r="P101" s="45"/>
      <c r="Q101" s="57"/>
      <c r="R101" s="22"/>
      <c r="S101" s="60"/>
      <c r="V101" s="169"/>
      <c r="W101" s="127"/>
      <c r="X101" s="60"/>
      <c r="Y101" s="60"/>
      <c r="Z101" s="61"/>
      <c r="AA101" s="62"/>
      <c r="AB101" s="64"/>
      <c r="AC101" s="65"/>
      <c r="AD101" s="64"/>
    </row>
    <row r="102" spans="2:30" s="58" customFormat="1" ht="16.5" customHeight="1" thickBot="1" x14ac:dyDescent="0.5">
      <c r="B102" s="59" t="s">
        <v>324</v>
      </c>
      <c r="K102" s="122" t="s">
        <v>247</v>
      </c>
      <c r="M102" s="391"/>
      <c r="N102" s="150"/>
      <c r="O102" s="49"/>
      <c r="P102" s="51"/>
      <c r="Q102" s="57"/>
      <c r="R102" s="22"/>
      <c r="S102" s="60"/>
      <c r="V102" s="169"/>
      <c r="W102" s="127"/>
      <c r="X102" s="60"/>
      <c r="Y102" s="60"/>
      <c r="Z102" s="63"/>
      <c r="AA102" s="62"/>
      <c r="AB102" s="64"/>
      <c r="AC102" s="65"/>
      <c r="AD102" s="64"/>
    </row>
    <row r="103" spans="2:30" s="58" customFormat="1" ht="16.5" customHeight="1" x14ac:dyDescent="0.45">
      <c r="C103" s="522"/>
      <c r="D103" s="523"/>
      <c r="E103" s="523"/>
      <c r="F103" s="523"/>
      <c r="G103" s="523"/>
      <c r="H103" s="523"/>
      <c r="I103" s="523"/>
      <c r="J103" s="523"/>
      <c r="K103" s="523"/>
      <c r="L103" s="524"/>
      <c r="M103" s="392" t="str">
        <f>IF(LEN(C103)&gt;0, LEN(C103), "")</f>
        <v/>
      </c>
      <c r="N103" s="150"/>
      <c r="O103" s="172" t="s">
        <v>529</v>
      </c>
      <c r="P103" s="47"/>
      <c r="Q103" s="161"/>
      <c r="R103" s="22">
        <f>LEN(C103)</f>
        <v>0</v>
      </c>
      <c r="S103" s="60"/>
      <c r="V103" s="169"/>
      <c r="W103" s="127"/>
      <c r="X103" s="67"/>
      <c r="Y103" s="67"/>
      <c r="Z103" s="68"/>
      <c r="AA103" s="69"/>
      <c r="AB103" s="64"/>
      <c r="AC103" s="65"/>
      <c r="AD103" s="64"/>
    </row>
    <row r="104" spans="2:30" s="58" customFormat="1" ht="16.5" customHeight="1" x14ac:dyDescent="0.45">
      <c r="C104" s="525"/>
      <c r="D104" s="526"/>
      <c r="E104" s="526"/>
      <c r="F104" s="526"/>
      <c r="G104" s="526"/>
      <c r="H104" s="526"/>
      <c r="I104" s="526"/>
      <c r="J104" s="526"/>
      <c r="K104" s="526"/>
      <c r="L104" s="527"/>
      <c r="M104" s="392"/>
      <c r="N104" s="150"/>
      <c r="O104" s="107"/>
      <c r="P104" s="47"/>
      <c r="Q104" s="161"/>
      <c r="R104" s="24"/>
      <c r="S104" s="71"/>
      <c r="V104" s="169"/>
      <c r="W104" s="127"/>
      <c r="X104" s="67"/>
      <c r="Y104" s="67"/>
      <c r="Z104" s="68"/>
      <c r="AA104" s="69"/>
      <c r="AB104" s="64"/>
      <c r="AC104" s="65"/>
      <c r="AD104" s="64"/>
    </row>
    <row r="105" spans="2:30" s="58" customFormat="1" ht="16.5" customHeight="1" x14ac:dyDescent="0.45">
      <c r="C105" s="525"/>
      <c r="D105" s="526"/>
      <c r="E105" s="526"/>
      <c r="F105" s="526"/>
      <c r="G105" s="526"/>
      <c r="H105" s="526"/>
      <c r="I105" s="526"/>
      <c r="J105" s="526"/>
      <c r="K105" s="526"/>
      <c r="L105" s="527"/>
      <c r="M105" s="392"/>
      <c r="N105" s="150"/>
      <c r="O105" s="107"/>
      <c r="P105" s="47"/>
      <c r="Q105" s="161"/>
      <c r="R105" s="24"/>
      <c r="S105" s="71"/>
      <c r="V105" s="169"/>
      <c r="W105" s="127"/>
      <c r="X105" s="67"/>
      <c r="Y105" s="67"/>
      <c r="Z105" s="68"/>
      <c r="AA105" s="69"/>
      <c r="AB105" s="64"/>
      <c r="AC105" s="65"/>
      <c r="AD105" s="64"/>
    </row>
    <row r="106" spans="2:30" s="58" customFormat="1" ht="16.5" customHeight="1" x14ac:dyDescent="0.45">
      <c r="C106" s="525"/>
      <c r="D106" s="526"/>
      <c r="E106" s="526"/>
      <c r="F106" s="526"/>
      <c r="G106" s="526"/>
      <c r="H106" s="526"/>
      <c r="I106" s="526"/>
      <c r="J106" s="526"/>
      <c r="K106" s="526"/>
      <c r="L106" s="527"/>
      <c r="M106" s="394"/>
      <c r="N106" s="150"/>
      <c r="O106" s="173"/>
      <c r="P106" s="50"/>
      <c r="Q106" s="163"/>
      <c r="R106" s="26"/>
      <c r="S106" s="80"/>
      <c r="V106" s="169"/>
      <c r="W106" s="127"/>
      <c r="X106" s="80"/>
      <c r="Y106" s="80"/>
      <c r="Z106" s="81"/>
      <c r="AA106" s="79"/>
      <c r="AB106" s="64"/>
      <c r="AC106" s="65"/>
      <c r="AD106" s="64"/>
    </row>
    <row r="107" spans="2:30" s="58" customFormat="1" ht="16.5" customHeight="1" thickBot="1" x14ac:dyDescent="0.5">
      <c r="C107" s="528"/>
      <c r="D107" s="529"/>
      <c r="E107" s="529"/>
      <c r="F107" s="529"/>
      <c r="G107" s="529"/>
      <c r="H107" s="529"/>
      <c r="I107" s="529"/>
      <c r="J107" s="529"/>
      <c r="K107" s="529"/>
      <c r="L107" s="530"/>
      <c r="M107" s="394"/>
      <c r="N107" s="150"/>
      <c r="O107" s="173"/>
      <c r="P107" s="50"/>
      <c r="Q107" s="163"/>
      <c r="R107" s="26"/>
      <c r="S107" s="80"/>
      <c r="V107" s="169"/>
      <c r="W107" s="127"/>
      <c r="X107" s="80"/>
      <c r="Y107" s="80"/>
      <c r="Z107" s="81"/>
      <c r="AA107" s="79"/>
      <c r="AB107" s="64"/>
      <c r="AC107" s="65"/>
      <c r="AD107" s="64"/>
    </row>
    <row r="108" spans="2:30" s="58" customFormat="1" ht="15" customHeight="1" x14ac:dyDescent="0.45">
      <c r="C108" s="69"/>
      <c r="D108" s="69"/>
      <c r="E108" s="69"/>
      <c r="F108" s="69"/>
      <c r="G108" s="69"/>
      <c r="H108" s="69"/>
      <c r="I108" s="69"/>
      <c r="J108" s="69"/>
      <c r="K108" s="69"/>
      <c r="L108" s="69"/>
      <c r="M108" s="394"/>
      <c r="N108" s="150"/>
      <c r="O108" s="173"/>
      <c r="P108" s="50"/>
      <c r="Q108" s="163"/>
      <c r="R108" s="26"/>
      <c r="S108" s="80"/>
      <c r="V108" s="169"/>
      <c r="W108" s="127"/>
      <c r="X108" s="80"/>
      <c r="Y108" s="80"/>
      <c r="Z108" s="81"/>
      <c r="AA108" s="79"/>
      <c r="AB108" s="64"/>
      <c r="AC108" s="65"/>
      <c r="AD108" s="64"/>
    </row>
    <row r="109" spans="2:30" s="58" customFormat="1" ht="16.5" customHeight="1" thickBot="1" x14ac:dyDescent="0.5">
      <c r="B109" s="59" t="s">
        <v>350</v>
      </c>
      <c r="K109" s="122" t="s">
        <v>247</v>
      </c>
      <c r="M109" s="391"/>
      <c r="N109" s="150"/>
      <c r="O109" s="49"/>
      <c r="P109" s="45"/>
      <c r="Q109" s="57"/>
      <c r="R109" s="22"/>
      <c r="S109" s="60"/>
      <c r="V109" s="169"/>
      <c r="W109" s="127"/>
      <c r="X109" s="60"/>
      <c r="Y109" s="60"/>
      <c r="Z109" s="61"/>
      <c r="AA109" s="62"/>
      <c r="AB109" s="64"/>
      <c r="AC109" s="65"/>
      <c r="AD109" s="64"/>
    </row>
    <row r="110" spans="2:30" s="58" customFormat="1" ht="16.5" customHeight="1" x14ac:dyDescent="0.45">
      <c r="C110" s="522"/>
      <c r="D110" s="523"/>
      <c r="E110" s="523"/>
      <c r="F110" s="523"/>
      <c r="G110" s="523"/>
      <c r="H110" s="523"/>
      <c r="I110" s="523"/>
      <c r="J110" s="523"/>
      <c r="K110" s="523"/>
      <c r="L110" s="524"/>
      <c r="M110" s="392" t="str">
        <f>IF(LEN(C110)&gt;0, LEN(C110), "")</f>
        <v/>
      </c>
      <c r="N110" s="150"/>
      <c r="O110" s="172" t="s">
        <v>529</v>
      </c>
      <c r="P110" s="47"/>
      <c r="Q110" s="161"/>
      <c r="R110" s="22">
        <f>LEN(C110)</f>
        <v>0</v>
      </c>
      <c r="S110" s="60"/>
      <c r="V110" s="169"/>
      <c r="W110" s="127"/>
      <c r="X110" s="67"/>
      <c r="Y110" s="67"/>
      <c r="Z110" s="68"/>
      <c r="AA110" s="69"/>
      <c r="AB110" s="64"/>
      <c r="AC110" s="65"/>
      <c r="AD110" s="64"/>
    </row>
    <row r="111" spans="2:30" s="58" customFormat="1" ht="16.5" customHeight="1" x14ac:dyDescent="0.45">
      <c r="C111" s="525"/>
      <c r="D111" s="526"/>
      <c r="E111" s="526"/>
      <c r="F111" s="526"/>
      <c r="G111" s="526"/>
      <c r="H111" s="526"/>
      <c r="I111" s="526"/>
      <c r="J111" s="526"/>
      <c r="K111" s="526"/>
      <c r="L111" s="527"/>
      <c r="M111" s="392"/>
      <c r="N111" s="150"/>
      <c r="O111" s="107"/>
      <c r="P111" s="47"/>
      <c r="Q111" s="161"/>
      <c r="R111" s="24"/>
      <c r="S111" s="71"/>
      <c r="V111" s="169"/>
      <c r="W111" s="127"/>
      <c r="X111" s="67"/>
      <c r="Y111" s="67"/>
      <c r="Z111" s="68"/>
      <c r="AA111" s="69"/>
      <c r="AB111" s="64"/>
      <c r="AC111" s="65"/>
      <c r="AD111" s="64"/>
    </row>
    <row r="112" spans="2:30" s="58" customFormat="1" ht="16.5" customHeight="1" x14ac:dyDescent="0.45">
      <c r="C112" s="525"/>
      <c r="D112" s="526"/>
      <c r="E112" s="526"/>
      <c r="F112" s="526"/>
      <c r="G112" s="526"/>
      <c r="H112" s="526"/>
      <c r="I112" s="526"/>
      <c r="J112" s="526"/>
      <c r="K112" s="526"/>
      <c r="L112" s="527"/>
      <c r="M112" s="392"/>
      <c r="N112" s="150"/>
      <c r="O112" s="107"/>
      <c r="P112" s="47"/>
      <c r="Q112" s="161"/>
      <c r="R112" s="24"/>
      <c r="S112" s="71"/>
      <c r="V112" s="169"/>
      <c r="W112" s="127"/>
      <c r="X112" s="67"/>
      <c r="Y112" s="67"/>
      <c r="Z112" s="68"/>
      <c r="AA112" s="69"/>
      <c r="AB112" s="64"/>
      <c r="AC112" s="65"/>
      <c r="AD112" s="64"/>
    </row>
    <row r="113" spans="3:30" s="58" customFormat="1" ht="16.5" customHeight="1" x14ac:dyDescent="0.45">
      <c r="C113" s="525"/>
      <c r="D113" s="526"/>
      <c r="E113" s="526"/>
      <c r="F113" s="526"/>
      <c r="G113" s="526"/>
      <c r="H113" s="526"/>
      <c r="I113" s="526"/>
      <c r="J113" s="526"/>
      <c r="K113" s="526"/>
      <c r="L113" s="527"/>
      <c r="M113" s="392"/>
      <c r="N113" s="150"/>
      <c r="O113" s="107"/>
      <c r="P113" s="47"/>
      <c r="Q113" s="161"/>
      <c r="R113" s="24"/>
      <c r="S113" s="71"/>
      <c r="V113" s="169"/>
      <c r="W113" s="127"/>
      <c r="X113" s="67"/>
      <c r="Y113" s="67"/>
      <c r="Z113" s="68"/>
      <c r="AA113" s="69"/>
      <c r="AB113" s="64"/>
      <c r="AC113" s="65"/>
      <c r="AD113" s="64"/>
    </row>
    <row r="114" spans="3:30" s="58" customFormat="1" ht="16.5" customHeight="1" thickBot="1" x14ac:dyDescent="0.5">
      <c r="C114" s="528"/>
      <c r="D114" s="529"/>
      <c r="E114" s="529"/>
      <c r="F114" s="529"/>
      <c r="G114" s="529"/>
      <c r="H114" s="529"/>
      <c r="I114" s="529"/>
      <c r="J114" s="529"/>
      <c r="K114" s="529"/>
      <c r="L114" s="530"/>
      <c r="M114" s="392"/>
      <c r="N114" s="150"/>
      <c r="O114" s="107"/>
      <c r="P114" s="47"/>
      <c r="Q114" s="161"/>
      <c r="R114" s="24"/>
      <c r="S114" s="71"/>
      <c r="V114" s="169"/>
      <c r="W114" s="127"/>
      <c r="X114" s="67"/>
      <c r="Y114" s="67"/>
      <c r="Z114" s="68"/>
      <c r="AA114" s="69"/>
      <c r="AB114" s="64"/>
      <c r="AC114" s="65"/>
      <c r="AD114" s="64"/>
    </row>
    <row r="115" spans="3:30" s="58" customFormat="1" ht="16.5" customHeight="1" x14ac:dyDescent="0.45">
      <c r="C115" s="59"/>
      <c r="M115" s="391"/>
      <c r="N115" s="150"/>
      <c r="O115" s="49"/>
      <c r="P115" s="45"/>
      <c r="Q115" s="57"/>
      <c r="R115" s="22"/>
      <c r="S115" s="60"/>
      <c r="V115" s="169"/>
      <c r="W115" s="127"/>
      <c r="X115" s="60"/>
      <c r="Y115" s="60"/>
      <c r="Z115" s="61"/>
      <c r="AA115" s="62"/>
      <c r="AB115" s="64"/>
      <c r="AC115" s="65"/>
      <c r="AD115" s="64"/>
    </row>
    <row r="116" spans="3:30" s="58" customFormat="1" ht="16.5" customHeight="1" x14ac:dyDescent="0.45">
      <c r="C116" s="59"/>
      <c r="M116" s="391"/>
      <c r="N116" s="45"/>
      <c r="O116" s="49"/>
      <c r="P116" s="45"/>
      <c r="Q116" s="57"/>
      <c r="R116" s="22"/>
      <c r="S116" s="60"/>
      <c r="W116" s="127"/>
      <c r="X116" s="60"/>
      <c r="Y116" s="60"/>
      <c r="Z116" s="61"/>
      <c r="AA116" s="62"/>
      <c r="AB116" s="64"/>
      <c r="AC116" s="65"/>
      <c r="AD116" s="64"/>
    </row>
    <row r="117" spans="3:30" s="58" customFormat="1" ht="16.5" customHeight="1" x14ac:dyDescent="0.45">
      <c r="C117" s="59"/>
      <c r="M117" s="391"/>
      <c r="N117" s="45"/>
      <c r="O117" s="49"/>
      <c r="P117" s="45"/>
      <c r="Q117" s="57"/>
      <c r="R117" s="22"/>
      <c r="S117" s="60"/>
      <c r="W117" s="127"/>
      <c r="X117" s="60"/>
      <c r="Y117" s="60"/>
      <c r="Z117" s="61"/>
      <c r="AA117" s="62"/>
      <c r="AB117" s="64"/>
      <c r="AC117" s="65"/>
      <c r="AD117" s="64"/>
    </row>
    <row r="118" spans="3:30" s="58" customFormat="1" ht="16.5" customHeight="1" x14ac:dyDescent="0.45">
      <c r="C118" s="59"/>
      <c r="M118" s="391"/>
      <c r="N118" s="45"/>
      <c r="O118" s="49"/>
      <c r="P118" s="45"/>
      <c r="Q118" s="57"/>
      <c r="R118" s="22"/>
      <c r="S118" s="60"/>
      <c r="W118" s="127"/>
      <c r="X118" s="60"/>
      <c r="Y118" s="60"/>
      <c r="Z118" s="61"/>
      <c r="AA118" s="62"/>
      <c r="AB118" s="64"/>
      <c r="AC118" s="65"/>
      <c r="AD118" s="64"/>
    </row>
    <row r="119" spans="3:30" s="58" customFormat="1" ht="16.5" customHeight="1" x14ac:dyDescent="0.45">
      <c r="C119" s="59"/>
      <c r="M119" s="391"/>
      <c r="N119" s="45"/>
      <c r="O119" s="49"/>
      <c r="P119" s="45"/>
      <c r="Q119" s="57"/>
      <c r="R119" s="22"/>
      <c r="S119" s="60"/>
      <c r="W119" s="127"/>
      <c r="X119" s="60"/>
      <c r="Y119" s="60"/>
      <c r="Z119" s="61"/>
      <c r="AA119" s="62"/>
      <c r="AB119" s="64"/>
      <c r="AC119" s="65"/>
      <c r="AD119" s="64"/>
    </row>
    <row r="120" spans="3:30" s="58" customFormat="1" ht="16.5" customHeight="1" x14ac:dyDescent="0.45">
      <c r="C120" s="59"/>
      <c r="M120" s="391"/>
      <c r="N120" s="45"/>
      <c r="O120" s="49"/>
      <c r="P120" s="45"/>
      <c r="Q120" s="57"/>
      <c r="R120" s="22"/>
      <c r="S120" s="60"/>
      <c r="W120" s="127"/>
      <c r="X120" s="60"/>
      <c r="Y120" s="60"/>
      <c r="Z120" s="61"/>
      <c r="AA120" s="62"/>
      <c r="AB120" s="64"/>
      <c r="AC120" s="65"/>
      <c r="AD120" s="64"/>
    </row>
    <row r="121" spans="3:30" s="58" customFormat="1" ht="16.5" customHeight="1" x14ac:dyDescent="0.45">
      <c r="C121" s="59"/>
      <c r="M121" s="391"/>
      <c r="N121" s="45"/>
      <c r="O121" s="49"/>
      <c r="P121" s="45"/>
      <c r="Q121" s="57"/>
      <c r="R121" s="22"/>
      <c r="S121" s="60"/>
      <c r="W121" s="127"/>
      <c r="X121" s="60"/>
      <c r="Y121" s="60"/>
      <c r="Z121" s="61"/>
      <c r="AA121" s="62"/>
      <c r="AB121" s="64"/>
      <c r="AC121" s="65"/>
      <c r="AD121" s="64"/>
    </row>
    <row r="122" spans="3:30" s="58" customFormat="1" ht="16.5" customHeight="1" x14ac:dyDescent="0.45">
      <c r="C122" s="59"/>
      <c r="M122" s="391"/>
      <c r="N122" s="45"/>
      <c r="O122" s="49"/>
      <c r="P122" s="45"/>
      <c r="Q122" s="57"/>
      <c r="R122" s="22"/>
      <c r="S122" s="60"/>
      <c r="W122" s="127"/>
      <c r="X122" s="60"/>
      <c r="Y122" s="60"/>
      <c r="Z122" s="61"/>
      <c r="AA122" s="62"/>
      <c r="AB122" s="64"/>
      <c r="AC122" s="65"/>
      <c r="AD122" s="64"/>
    </row>
    <row r="123" spans="3:30" s="58" customFormat="1" ht="16.5" customHeight="1" x14ac:dyDescent="0.45">
      <c r="C123" s="59"/>
      <c r="M123" s="391"/>
      <c r="N123" s="45"/>
      <c r="O123" s="49"/>
      <c r="P123" s="45"/>
      <c r="Q123" s="57"/>
      <c r="R123" s="22"/>
      <c r="S123" s="60"/>
      <c r="W123" s="127"/>
      <c r="X123" s="60"/>
      <c r="Y123" s="60"/>
      <c r="Z123" s="61"/>
      <c r="AA123" s="62"/>
      <c r="AB123" s="64"/>
      <c r="AC123" s="65"/>
      <c r="AD123" s="64"/>
    </row>
    <row r="124" spans="3:30" s="58" customFormat="1" ht="16.5" customHeight="1" x14ac:dyDescent="0.45">
      <c r="C124" s="59"/>
      <c r="M124" s="391"/>
      <c r="N124" s="45"/>
      <c r="O124" s="49"/>
      <c r="P124" s="45"/>
      <c r="Q124" s="57"/>
      <c r="R124" s="22"/>
      <c r="S124" s="60"/>
      <c r="W124" s="127"/>
      <c r="X124" s="60"/>
      <c r="Y124" s="60"/>
      <c r="Z124" s="61"/>
      <c r="AA124" s="62"/>
      <c r="AB124" s="64"/>
      <c r="AC124" s="65"/>
      <c r="AD124" s="64"/>
    </row>
    <row r="125" spans="3:30" s="58" customFormat="1" ht="16.5" customHeight="1" x14ac:dyDescent="0.45">
      <c r="C125" s="59"/>
      <c r="M125" s="391"/>
      <c r="N125" s="45"/>
      <c r="O125" s="49"/>
      <c r="P125" s="45"/>
      <c r="Q125" s="57"/>
      <c r="R125" s="22"/>
      <c r="S125" s="60"/>
      <c r="W125" s="127"/>
      <c r="X125" s="60"/>
      <c r="Y125" s="60"/>
      <c r="Z125" s="61"/>
      <c r="AA125" s="62"/>
      <c r="AB125" s="64"/>
      <c r="AC125" s="65"/>
      <c r="AD125" s="64"/>
    </row>
    <row r="126" spans="3:30" s="58" customFormat="1" ht="16.5" customHeight="1" x14ac:dyDescent="0.45">
      <c r="C126" s="59"/>
      <c r="M126" s="391"/>
      <c r="N126" s="45"/>
      <c r="O126" s="49"/>
      <c r="P126" s="45"/>
      <c r="Q126" s="57"/>
      <c r="R126" s="22"/>
      <c r="S126" s="60"/>
      <c r="W126" s="127"/>
      <c r="X126" s="60"/>
      <c r="Y126" s="60"/>
      <c r="Z126" s="61"/>
      <c r="AA126" s="62"/>
      <c r="AB126" s="64"/>
      <c r="AC126" s="65"/>
      <c r="AD126" s="64"/>
    </row>
    <row r="127" spans="3:30" s="58" customFormat="1" ht="16.5" customHeight="1" x14ac:dyDescent="0.45">
      <c r="C127" s="59"/>
      <c r="M127" s="391"/>
      <c r="N127" s="45"/>
      <c r="O127" s="49"/>
      <c r="P127" s="45"/>
      <c r="Q127" s="57"/>
      <c r="R127" s="22"/>
      <c r="S127" s="60"/>
      <c r="W127" s="127"/>
      <c r="X127" s="60"/>
      <c r="Y127" s="60"/>
      <c r="Z127" s="61"/>
      <c r="AA127" s="62"/>
      <c r="AB127" s="64"/>
      <c r="AC127" s="65"/>
      <c r="AD127" s="64"/>
    </row>
    <row r="128" spans="3:30" s="58" customFormat="1" ht="16.5" customHeight="1" x14ac:dyDescent="0.45">
      <c r="C128" s="59"/>
      <c r="M128" s="391"/>
      <c r="N128" s="45"/>
      <c r="O128" s="49"/>
      <c r="P128" s="45"/>
      <c r="Q128" s="57"/>
      <c r="R128" s="22"/>
      <c r="S128" s="60"/>
      <c r="W128" s="127"/>
      <c r="X128" s="60"/>
      <c r="Y128" s="60"/>
      <c r="Z128" s="61"/>
      <c r="AA128" s="62"/>
      <c r="AB128" s="64"/>
      <c r="AC128" s="65"/>
      <c r="AD128" s="64"/>
    </row>
    <row r="129" spans="3:30" s="58" customFormat="1" ht="16.5" customHeight="1" x14ac:dyDescent="0.45">
      <c r="C129" s="59"/>
      <c r="M129" s="391"/>
      <c r="N129" s="45"/>
      <c r="O129" s="49"/>
      <c r="P129" s="45"/>
      <c r="Q129" s="57"/>
      <c r="R129" s="22"/>
      <c r="S129" s="60"/>
      <c r="W129" s="127"/>
      <c r="X129" s="60"/>
      <c r="Y129" s="60"/>
      <c r="Z129" s="61"/>
      <c r="AA129" s="62"/>
      <c r="AB129" s="64"/>
      <c r="AC129" s="65"/>
      <c r="AD129" s="64"/>
    </row>
    <row r="130" spans="3:30" s="58" customFormat="1" ht="16.5" customHeight="1" x14ac:dyDescent="0.45">
      <c r="C130" s="59"/>
      <c r="M130" s="391"/>
      <c r="N130" s="45"/>
      <c r="O130" s="49"/>
      <c r="P130" s="45"/>
      <c r="Q130" s="57"/>
      <c r="R130" s="22"/>
      <c r="S130" s="60"/>
      <c r="W130" s="127"/>
      <c r="X130" s="60"/>
      <c r="Y130" s="60"/>
      <c r="Z130" s="61"/>
      <c r="AA130" s="62"/>
      <c r="AB130" s="64"/>
      <c r="AC130" s="65"/>
      <c r="AD130" s="64"/>
    </row>
    <row r="131" spans="3:30" s="58" customFormat="1" ht="16.5" customHeight="1" x14ac:dyDescent="0.45">
      <c r="C131" s="59"/>
      <c r="M131" s="391"/>
      <c r="N131" s="45"/>
      <c r="O131" s="49"/>
      <c r="P131" s="45"/>
      <c r="Q131" s="57"/>
      <c r="R131" s="22"/>
      <c r="S131" s="60"/>
      <c r="W131" s="127"/>
      <c r="X131" s="60"/>
      <c r="Y131" s="60"/>
      <c r="Z131" s="61"/>
      <c r="AA131" s="62"/>
      <c r="AB131" s="64"/>
      <c r="AC131" s="65"/>
      <c r="AD131" s="64"/>
    </row>
    <row r="132" spans="3:30" s="58" customFormat="1" ht="16.5" customHeight="1" x14ac:dyDescent="0.45">
      <c r="C132" s="59"/>
      <c r="M132" s="391"/>
      <c r="N132" s="45"/>
      <c r="O132" s="49"/>
      <c r="P132" s="45"/>
      <c r="Q132" s="57"/>
      <c r="R132" s="22"/>
      <c r="S132" s="60"/>
      <c r="W132" s="127"/>
      <c r="X132" s="60"/>
      <c r="Y132" s="60"/>
      <c r="Z132" s="61"/>
      <c r="AA132" s="62"/>
      <c r="AB132" s="64"/>
      <c r="AC132" s="65"/>
      <c r="AD132" s="64"/>
    </row>
    <row r="133" spans="3:30" s="58" customFormat="1" ht="16.5" customHeight="1" x14ac:dyDescent="0.45">
      <c r="C133" s="59"/>
      <c r="M133" s="391"/>
      <c r="N133" s="45"/>
      <c r="O133" s="49"/>
      <c r="P133" s="45"/>
      <c r="Q133" s="57"/>
      <c r="R133" s="22"/>
      <c r="S133" s="60"/>
      <c r="W133" s="127"/>
      <c r="X133" s="60"/>
      <c r="Y133" s="60"/>
      <c r="Z133" s="61"/>
      <c r="AA133" s="62"/>
      <c r="AB133" s="64"/>
      <c r="AC133" s="65"/>
      <c r="AD133" s="64"/>
    </row>
    <row r="134" spans="3:30" s="58" customFormat="1" ht="16.5" customHeight="1" x14ac:dyDescent="0.45">
      <c r="C134" s="59"/>
      <c r="M134" s="391"/>
      <c r="N134" s="45"/>
      <c r="O134" s="49"/>
      <c r="P134" s="45"/>
      <c r="Q134" s="57"/>
      <c r="R134" s="22"/>
      <c r="S134" s="60"/>
      <c r="W134" s="127"/>
      <c r="X134" s="60"/>
      <c r="Y134" s="60"/>
      <c r="Z134" s="61"/>
      <c r="AA134" s="62"/>
      <c r="AB134" s="64"/>
      <c r="AC134" s="65"/>
      <c r="AD134" s="64"/>
    </row>
    <row r="135" spans="3:30" s="58" customFormat="1" ht="16.5" customHeight="1" x14ac:dyDescent="0.45">
      <c r="C135" s="59"/>
      <c r="M135" s="391"/>
      <c r="N135" s="45"/>
      <c r="O135" s="49"/>
      <c r="P135" s="45"/>
      <c r="Q135" s="57"/>
      <c r="R135" s="22"/>
      <c r="S135" s="60"/>
      <c r="W135" s="127"/>
      <c r="X135" s="60"/>
      <c r="Y135" s="60"/>
      <c r="Z135" s="61"/>
      <c r="AA135" s="62"/>
      <c r="AB135" s="64"/>
      <c r="AC135" s="65"/>
      <c r="AD135" s="64"/>
    </row>
    <row r="136" spans="3:30" s="58" customFormat="1" ht="16.5" customHeight="1" x14ac:dyDescent="0.45">
      <c r="C136" s="59"/>
      <c r="M136" s="391"/>
      <c r="N136" s="45"/>
      <c r="O136" s="49"/>
      <c r="P136" s="45"/>
      <c r="Q136" s="57"/>
      <c r="R136" s="22"/>
      <c r="S136" s="60"/>
      <c r="W136" s="127"/>
      <c r="X136" s="60"/>
      <c r="Y136" s="60"/>
      <c r="Z136" s="61"/>
      <c r="AA136" s="62"/>
      <c r="AB136" s="64"/>
      <c r="AC136" s="65"/>
      <c r="AD136" s="64"/>
    </row>
    <row r="137" spans="3:30" s="58" customFormat="1" ht="16.5" customHeight="1" x14ac:dyDescent="0.45">
      <c r="C137" s="59"/>
      <c r="M137" s="391"/>
      <c r="N137" s="45"/>
      <c r="O137" s="49"/>
      <c r="P137" s="45"/>
      <c r="Q137" s="57"/>
      <c r="R137" s="22"/>
      <c r="S137" s="60"/>
      <c r="W137" s="127"/>
      <c r="X137" s="60"/>
      <c r="Y137" s="60"/>
      <c r="Z137" s="61"/>
      <c r="AA137" s="62"/>
      <c r="AB137" s="64"/>
      <c r="AC137" s="65"/>
      <c r="AD137" s="64"/>
    </row>
    <row r="138" spans="3:30" s="58" customFormat="1" ht="16.5" customHeight="1" x14ac:dyDescent="0.45">
      <c r="C138" s="59"/>
      <c r="M138" s="391"/>
      <c r="N138" s="45"/>
      <c r="O138" s="49"/>
      <c r="P138" s="45"/>
      <c r="Q138" s="57"/>
      <c r="R138" s="22"/>
      <c r="S138" s="60"/>
      <c r="W138" s="127"/>
      <c r="X138" s="60"/>
      <c r="Y138" s="60"/>
      <c r="Z138" s="61"/>
      <c r="AA138" s="62"/>
      <c r="AB138" s="64"/>
      <c r="AC138" s="65"/>
      <c r="AD138" s="64"/>
    </row>
    <row r="139" spans="3:30" s="58" customFormat="1" ht="16.5" customHeight="1" x14ac:dyDescent="0.45">
      <c r="C139" s="59"/>
      <c r="M139" s="391"/>
      <c r="N139" s="45"/>
      <c r="O139" s="49"/>
      <c r="P139" s="45"/>
      <c r="Q139" s="57"/>
      <c r="R139" s="22"/>
      <c r="S139" s="60"/>
      <c r="W139" s="127"/>
      <c r="X139" s="60"/>
      <c r="Y139" s="60"/>
      <c r="Z139" s="61"/>
      <c r="AA139" s="62"/>
      <c r="AB139" s="64"/>
      <c r="AC139" s="65"/>
      <c r="AD139" s="64"/>
    </row>
    <row r="140" spans="3:30" s="58" customFormat="1" ht="16.5" customHeight="1" x14ac:dyDescent="0.45">
      <c r="C140" s="59"/>
      <c r="M140" s="391"/>
      <c r="N140" s="45"/>
      <c r="O140" s="49"/>
      <c r="P140" s="45"/>
      <c r="Q140" s="57"/>
      <c r="R140" s="22"/>
      <c r="S140" s="60"/>
      <c r="W140" s="127"/>
      <c r="X140" s="60"/>
      <c r="Y140" s="60"/>
      <c r="Z140" s="61"/>
      <c r="AA140" s="62"/>
      <c r="AB140" s="64"/>
      <c r="AC140" s="65"/>
      <c r="AD140" s="64"/>
    </row>
    <row r="141" spans="3:30" s="58" customFormat="1" ht="16.5" customHeight="1" x14ac:dyDescent="0.45">
      <c r="C141" s="59"/>
      <c r="M141" s="391"/>
      <c r="N141" s="45"/>
      <c r="O141" s="49"/>
      <c r="P141" s="45"/>
      <c r="Q141" s="57"/>
      <c r="R141" s="22"/>
      <c r="S141" s="60"/>
      <c r="W141" s="127"/>
      <c r="X141" s="60"/>
      <c r="Y141" s="60"/>
      <c r="Z141" s="61"/>
      <c r="AA141" s="62"/>
      <c r="AB141" s="64"/>
      <c r="AC141" s="65"/>
      <c r="AD141" s="64"/>
    </row>
    <row r="142" spans="3:30" s="58" customFormat="1" ht="16.5" customHeight="1" x14ac:dyDescent="0.45">
      <c r="C142" s="59"/>
      <c r="M142" s="391"/>
      <c r="N142" s="45"/>
      <c r="O142" s="49"/>
      <c r="P142" s="45"/>
      <c r="Q142" s="57"/>
      <c r="R142" s="22"/>
      <c r="S142" s="60"/>
      <c r="T142" s="60"/>
      <c r="U142" s="60"/>
      <c r="V142" s="60"/>
      <c r="W142" s="127"/>
      <c r="X142" s="61"/>
      <c r="Y142" s="62"/>
      <c r="Z142" s="63"/>
      <c r="AB142" s="64"/>
      <c r="AC142" s="65"/>
      <c r="AD142" s="64"/>
    </row>
    <row r="143" spans="3:30" s="58" customFormat="1" ht="16.5" customHeight="1" x14ac:dyDescent="0.45">
      <c r="C143" s="59"/>
      <c r="M143" s="391"/>
      <c r="N143" s="45"/>
      <c r="O143" s="49"/>
      <c r="P143" s="45"/>
      <c r="Q143" s="57"/>
      <c r="R143" s="22"/>
      <c r="S143" s="60"/>
      <c r="T143" s="60"/>
      <c r="U143" s="60"/>
      <c r="V143" s="60"/>
      <c r="W143" s="127"/>
      <c r="X143" s="61"/>
      <c r="Y143" s="62"/>
      <c r="Z143" s="63"/>
      <c r="AB143" s="64"/>
      <c r="AC143" s="65"/>
      <c r="AD143" s="64"/>
    </row>
    <row r="144" spans="3:30" s="58" customFormat="1" ht="16.5" customHeight="1" x14ac:dyDescent="0.45">
      <c r="C144" s="59"/>
      <c r="M144" s="391"/>
      <c r="N144" s="45"/>
      <c r="O144" s="49"/>
      <c r="P144" s="45"/>
      <c r="Q144" s="57"/>
      <c r="R144" s="22"/>
      <c r="S144" s="60"/>
      <c r="T144" s="60"/>
      <c r="U144" s="60"/>
      <c r="V144" s="60"/>
      <c r="W144" s="127"/>
      <c r="X144" s="61"/>
      <c r="Y144" s="62"/>
      <c r="Z144" s="63"/>
      <c r="AB144" s="64"/>
      <c r="AC144" s="65"/>
      <c r="AD144" s="64"/>
    </row>
    <row r="145" spans="3:30" s="58" customFormat="1" ht="16.5" customHeight="1" x14ac:dyDescent="0.45">
      <c r="C145" s="59"/>
      <c r="M145" s="391"/>
      <c r="N145" s="45"/>
      <c r="O145" s="49"/>
      <c r="P145" s="45"/>
      <c r="Q145" s="57"/>
      <c r="R145" s="22"/>
      <c r="S145" s="60"/>
      <c r="T145" s="60"/>
      <c r="U145" s="60"/>
      <c r="V145" s="60"/>
      <c r="W145" s="127"/>
      <c r="X145" s="61"/>
      <c r="Y145" s="62"/>
      <c r="Z145" s="63"/>
      <c r="AB145" s="64"/>
      <c r="AC145" s="65"/>
      <c r="AD145" s="64"/>
    </row>
    <row r="146" spans="3:30" s="58" customFormat="1" ht="16.5" customHeight="1" x14ac:dyDescent="0.45">
      <c r="C146" s="59"/>
      <c r="M146" s="391"/>
      <c r="N146" s="45"/>
      <c r="O146" s="49"/>
      <c r="P146" s="45"/>
      <c r="Q146" s="57"/>
      <c r="R146" s="22"/>
      <c r="S146" s="60"/>
      <c r="T146" s="60"/>
      <c r="U146" s="60"/>
      <c r="V146" s="60"/>
      <c r="W146" s="127"/>
      <c r="X146" s="61"/>
      <c r="Y146" s="62"/>
      <c r="Z146" s="63"/>
      <c r="AB146" s="64"/>
      <c r="AC146" s="65"/>
      <c r="AD146" s="64"/>
    </row>
    <row r="147" spans="3:30" s="58" customFormat="1" ht="16.5" customHeight="1" x14ac:dyDescent="0.45">
      <c r="C147" s="59"/>
      <c r="M147" s="391"/>
      <c r="N147" s="45"/>
      <c r="O147" s="49"/>
      <c r="P147" s="45"/>
      <c r="Q147" s="57"/>
      <c r="R147" s="22"/>
      <c r="S147" s="60"/>
      <c r="T147" s="60"/>
      <c r="U147" s="60"/>
      <c r="V147" s="60"/>
      <c r="W147" s="127"/>
      <c r="X147" s="61"/>
      <c r="Y147" s="62"/>
      <c r="Z147" s="63"/>
      <c r="AB147" s="64"/>
      <c r="AC147" s="65"/>
      <c r="AD147" s="64"/>
    </row>
    <row r="148" spans="3:30" s="58" customFormat="1" ht="16.5" customHeight="1" x14ac:dyDescent="0.45">
      <c r="C148" s="59"/>
      <c r="M148" s="391"/>
      <c r="N148" s="45"/>
      <c r="O148" s="49"/>
      <c r="P148" s="45"/>
      <c r="Q148" s="57"/>
      <c r="R148" s="22"/>
      <c r="S148" s="60"/>
      <c r="T148" s="60"/>
      <c r="U148" s="60"/>
      <c r="V148" s="60"/>
      <c r="W148" s="127"/>
      <c r="X148" s="61"/>
      <c r="Y148" s="62"/>
      <c r="Z148" s="63"/>
      <c r="AB148" s="64"/>
      <c r="AC148" s="65"/>
      <c r="AD148" s="64"/>
    </row>
    <row r="149" spans="3:30" s="58" customFormat="1" ht="16.5" customHeight="1" x14ac:dyDescent="0.45">
      <c r="C149" s="59"/>
      <c r="M149" s="391"/>
      <c r="N149" s="45"/>
      <c r="O149" s="49"/>
      <c r="P149" s="45"/>
      <c r="Q149" s="57"/>
      <c r="R149" s="22"/>
      <c r="S149" s="60"/>
      <c r="T149" s="60"/>
      <c r="U149" s="60"/>
      <c r="V149" s="60"/>
      <c r="W149" s="127"/>
      <c r="X149" s="61"/>
      <c r="Y149" s="62"/>
      <c r="Z149" s="63"/>
      <c r="AB149" s="64"/>
      <c r="AC149" s="65"/>
      <c r="AD149" s="64"/>
    </row>
    <row r="150" spans="3:30" s="58" customFormat="1" ht="16.5" customHeight="1" x14ac:dyDescent="0.45">
      <c r="C150" s="59"/>
      <c r="M150" s="391"/>
      <c r="N150" s="45"/>
      <c r="O150" s="49"/>
      <c r="P150" s="45"/>
      <c r="Q150" s="57"/>
      <c r="R150" s="22"/>
      <c r="S150" s="60"/>
      <c r="T150" s="60"/>
      <c r="U150" s="60"/>
      <c r="V150" s="60"/>
      <c r="W150" s="127"/>
      <c r="X150" s="61"/>
      <c r="Y150" s="62"/>
      <c r="Z150" s="63"/>
      <c r="AB150" s="64"/>
      <c r="AC150" s="65"/>
      <c r="AD150" s="64"/>
    </row>
    <row r="151" spans="3:30" s="58" customFormat="1" ht="16.5" customHeight="1" x14ac:dyDescent="0.45">
      <c r="C151" s="59"/>
      <c r="M151" s="391"/>
      <c r="N151" s="45"/>
      <c r="O151" s="49"/>
      <c r="P151" s="45"/>
      <c r="Q151" s="57"/>
      <c r="R151" s="22"/>
      <c r="S151" s="60"/>
      <c r="T151" s="60"/>
      <c r="U151" s="60"/>
      <c r="V151" s="60"/>
      <c r="W151" s="127"/>
      <c r="X151" s="61"/>
      <c r="Y151" s="62"/>
      <c r="Z151" s="63"/>
      <c r="AB151" s="64"/>
      <c r="AC151" s="65"/>
      <c r="AD151" s="64"/>
    </row>
    <row r="152" spans="3:30" s="58" customFormat="1" ht="16.5" customHeight="1" x14ac:dyDescent="0.45">
      <c r="C152" s="59"/>
      <c r="M152" s="391"/>
      <c r="N152" s="45"/>
      <c r="O152" s="49"/>
      <c r="P152" s="45"/>
      <c r="Q152" s="57"/>
      <c r="R152" s="22"/>
      <c r="S152" s="60"/>
      <c r="T152" s="60"/>
      <c r="U152" s="60"/>
      <c r="V152" s="60"/>
      <c r="W152" s="127"/>
      <c r="X152" s="61"/>
      <c r="Y152" s="62"/>
      <c r="Z152" s="63"/>
      <c r="AB152" s="64"/>
      <c r="AC152" s="65"/>
      <c r="AD152" s="64"/>
    </row>
    <row r="153" spans="3:30" s="58" customFormat="1" ht="16.5" customHeight="1" x14ac:dyDescent="0.45">
      <c r="C153" s="59"/>
      <c r="M153" s="391"/>
      <c r="N153" s="45"/>
      <c r="O153" s="49"/>
      <c r="P153" s="45"/>
      <c r="Q153" s="57"/>
      <c r="R153" s="22"/>
      <c r="S153" s="60"/>
      <c r="T153" s="60"/>
      <c r="U153" s="60"/>
      <c r="V153" s="60"/>
      <c r="W153" s="127"/>
      <c r="X153" s="61"/>
      <c r="Y153" s="62"/>
      <c r="Z153" s="63"/>
      <c r="AB153" s="64"/>
      <c r="AC153" s="65"/>
      <c r="AD153" s="64"/>
    </row>
    <row r="154" spans="3:30" s="58" customFormat="1" ht="16.5" customHeight="1" x14ac:dyDescent="0.45">
      <c r="C154" s="59"/>
      <c r="M154" s="391"/>
      <c r="N154" s="45"/>
      <c r="O154" s="49"/>
      <c r="P154" s="45"/>
      <c r="Q154" s="57"/>
      <c r="R154" s="22"/>
      <c r="S154" s="60"/>
      <c r="T154" s="60"/>
      <c r="U154" s="60"/>
      <c r="V154" s="60"/>
      <c r="W154" s="127"/>
      <c r="X154" s="61"/>
      <c r="Y154" s="62"/>
      <c r="Z154" s="63"/>
      <c r="AB154" s="64"/>
      <c r="AC154" s="65"/>
      <c r="AD154" s="64"/>
    </row>
    <row r="155" spans="3:30" s="58" customFormat="1" ht="16.5" customHeight="1" x14ac:dyDescent="0.45">
      <c r="C155" s="59"/>
      <c r="M155" s="391"/>
      <c r="N155" s="45"/>
      <c r="O155" s="49"/>
      <c r="P155" s="45"/>
      <c r="Q155" s="57"/>
      <c r="R155" s="22"/>
      <c r="S155" s="60"/>
      <c r="T155" s="60"/>
      <c r="U155" s="60"/>
      <c r="V155" s="60"/>
      <c r="W155" s="127"/>
      <c r="X155" s="61"/>
      <c r="Y155" s="62"/>
      <c r="Z155" s="63"/>
      <c r="AB155" s="64"/>
      <c r="AC155" s="65"/>
      <c r="AD155" s="64"/>
    </row>
    <row r="156" spans="3:30" s="58" customFormat="1" ht="16.5" customHeight="1" x14ac:dyDescent="0.45">
      <c r="C156" s="59"/>
      <c r="M156" s="391"/>
      <c r="N156" s="45"/>
      <c r="O156" s="49"/>
      <c r="P156" s="45"/>
      <c r="Q156" s="57"/>
      <c r="R156" s="22"/>
      <c r="S156" s="60"/>
      <c r="T156" s="60"/>
      <c r="U156" s="60"/>
      <c r="V156" s="60"/>
      <c r="W156" s="127"/>
      <c r="X156" s="61"/>
      <c r="Y156" s="62"/>
      <c r="Z156" s="63"/>
      <c r="AB156" s="64"/>
      <c r="AC156" s="65"/>
      <c r="AD156" s="64"/>
    </row>
    <row r="157" spans="3:30" s="58" customFormat="1" ht="16.5" customHeight="1" x14ac:dyDescent="0.45">
      <c r="C157" s="59"/>
      <c r="M157" s="391"/>
      <c r="N157" s="45"/>
      <c r="O157" s="49"/>
      <c r="P157" s="45"/>
      <c r="Q157" s="57"/>
      <c r="R157" s="22"/>
      <c r="S157" s="60"/>
      <c r="T157" s="60"/>
      <c r="U157" s="60"/>
      <c r="V157" s="60"/>
      <c r="W157" s="127"/>
      <c r="X157" s="61"/>
      <c r="Y157" s="62"/>
      <c r="Z157" s="63"/>
      <c r="AB157" s="64"/>
      <c r="AC157" s="65"/>
      <c r="AD157" s="64"/>
    </row>
    <row r="158" spans="3:30" s="58" customFormat="1" ht="16.5" customHeight="1" x14ac:dyDescent="0.45">
      <c r="C158" s="59"/>
      <c r="M158" s="391"/>
      <c r="N158" s="45"/>
      <c r="O158" s="49"/>
      <c r="P158" s="45"/>
      <c r="Q158" s="57"/>
      <c r="R158" s="22"/>
      <c r="S158" s="60"/>
      <c r="T158" s="60"/>
      <c r="U158" s="60"/>
      <c r="V158" s="60"/>
      <c r="W158" s="127"/>
      <c r="X158" s="61"/>
      <c r="Y158" s="62"/>
      <c r="Z158" s="63"/>
      <c r="AB158" s="64"/>
      <c r="AC158" s="65"/>
      <c r="AD158" s="64"/>
    </row>
    <row r="159" spans="3:30" s="58" customFormat="1" ht="16.5" customHeight="1" x14ac:dyDescent="0.45">
      <c r="C159" s="59"/>
      <c r="M159" s="391"/>
      <c r="N159" s="45"/>
      <c r="O159" s="49"/>
      <c r="P159" s="45"/>
      <c r="Q159" s="57"/>
      <c r="R159" s="22"/>
      <c r="S159" s="60"/>
      <c r="T159" s="60"/>
      <c r="U159" s="60"/>
      <c r="V159" s="60"/>
      <c r="W159" s="127"/>
      <c r="X159" s="61"/>
      <c r="Y159" s="62"/>
      <c r="Z159" s="63"/>
      <c r="AB159" s="64"/>
      <c r="AC159" s="65"/>
      <c r="AD159" s="64"/>
    </row>
    <row r="160" spans="3:30" s="58" customFormat="1" ht="16.5" customHeight="1" x14ac:dyDescent="0.45">
      <c r="C160" s="59"/>
      <c r="M160" s="391"/>
      <c r="N160" s="45"/>
      <c r="O160" s="49"/>
      <c r="P160" s="45"/>
      <c r="Q160" s="57"/>
      <c r="R160" s="22"/>
      <c r="S160" s="60"/>
      <c r="T160" s="60"/>
      <c r="U160" s="60"/>
      <c r="V160" s="60"/>
      <c r="W160" s="127"/>
      <c r="X160" s="61"/>
      <c r="Y160" s="62"/>
      <c r="Z160" s="63"/>
      <c r="AB160" s="64"/>
      <c r="AC160" s="65"/>
      <c r="AD160" s="64"/>
    </row>
    <row r="161" spans="3:30" s="58" customFormat="1" ht="16.5" customHeight="1" x14ac:dyDescent="0.45">
      <c r="C161" s="59"/>
      <c r="M161" s="391"/>
      <c r="N161" s="45"/>
      <c r="O161" s="49"/>
      <c r="P161" s="45"/>
      <c r="Q161" s="57"/>
      <c r="R161" s="22"/>
      <c r="S161" s="60"/>
      <c r="T161" s="60"/>
      <c r="U161" s="60"/>
      <c r="V161" s="60"/>
      <c r="W161" s="127"/>
      <c r="X161" s="61"/>
      <c r="Y161" s="62"/>
      <c r="Z161" s="63"/>
      <c r="AB161" s="64"/>
      <c r="AC161" s="65"/>
      <c r="AD161" s="64"/>
    </row>
    <row r="162" spans="3:30" s="58" customFormat="1" ht="16.5" customHeight="1" x14ac:dyDescent="0.45">
      <c r="C162" s="59"/>
      <c r="M162" s="391"/>
      <c r="N162" s="45"/>
      <c r="O162" s="49"/>
      <c r="P162" s="45"/>
      <c r="Q162" s="57"/>
      <c r="R162" s="22"/>
      <c r="S162" s="60"/>
      <c r="T162" s="60"/>
      <c r="U162" s="60"/>
      <c r="V162" s="60"/>
      <c r="W162" s="127"/>
      <c r="X162" s="61"/>
      <c r="Y162" s="62"/>
      <c r="Z162" s="63"/>
      <c r="AB162" s="64"/>
      <c r="AC162" s="65"/>
      <c r="AD162" s="64"/>
    </row>
    <row r="163" spans="3:30" s="58" customFormat="1" ht="16.5" customHeight="1" x14ac:dyDescent="0.45">
      <c r="C163" s="59"/>
      <c r="M163" s="391"/>
      <c r="N163" s="45"/>
      <c r="O163" s="49"/>
      <c r="P163" s="45"/>
      <c r="Q163" s="57"/>
      <c r="R163" s="22"/>
      <c r="S163" s="60"/>
      <c r="T163" s="60"/>
      <c r="U163" s="60"/>
      <c r="V163" s="60"/>
      <c r="W163" s="127"/>
      <c r="X163" s="61"/>
      <c r="Y163" s="62"/>
      <c r="Z163" s="63"/>
      <c r="AB163" s="64"/>
      <c r="AC163" s="65"/>
      <c r="AD163" s="64"/>
    </row>
    <row r="164" spans="3:30" s="58" customFormat="1" ht="16.5" customHeight="1" x14ac:dyDescent="0.45">
      <c r="C164" s="59"/>
      <c r="M164" s="391"/>
      <c r="N164" s="45"/>
      <c r="O164" s="49"/>
      <c r="P164" s="45"/>
      <c r="Q164" s="57"/>
      <c r="R164" s="22"/>
      <c r="S164" s="60"/>
      <c r="T164" s="60"/>
      <c r="U164" s="60"/>
      <c r="V164" s="60"/>
      <c r="W164" s="127"/>
      <c r="X164" s="61"/>
      <c r="Y164" s="62"/>
      <c r="Z164" s="63"/>
      <c r="AB164" s="64"/>
      <c r="AC164" s="65"/>
      <c r="AD164" s="64"/>
    </row>
    <row r="165" spans="3:30" s="58" customFormat="1" ht="16.5" customHeight="1" x14ac:dyDescent="0.45">
      <c r="C165" s="59"/>
      <c r="M165" s="391"/>
      <c r="N165" s="45"/>
      <c r="O165" s="49"/>
      <c r="P165" s="45"/>
      <c r="Q165" s="57"/>
      <c r="R165" s="22"/>
      <c r="S165" s="60"/>
      <c r="T165" s="60"/>
      <c r="U165" s="60"/>
      <c r="V165" s="60"/>
      <c r="W165" s="127"/>
      <c r="X165" s="61"/>
      <c r="Y165" s="62"/>
      <c r="Z165" s="63"/>
      <c r="AB165" s="64"/>
      <c r="AC165" s="65"/>
      <c r="AD165" s="64"/>
    </row>
    <row r="166" spans="3:30" s="58" customFormat="1" ht="16.5" customHeight="1" x14ac:dyDescent="0.45">
      <c r="C166" s="59"/>
      <c r="M166" s="391"/>
      <c r="N166" s="45"/>
      <c r="O166" s="49"/>
      <c r="P166" s="45"/>
      <c r="Q166" s="57"/>
      <c r="R166" s="22"/>
      <c r="S166" s="60"/>
      <c r="T166" s="60"/>
      <c r="U166" s="60"/>
      <c r="V166" s="60"/>
      <c r="W166" s="127"/>
      <c r="X166" s="61"/>
      <c r="Y166" s="62"/>
      <c r="Z166" s="63"/>
      <c r="AB166" s="64"/>
      <c r="AC166" s="65"/>
      <c r="AD166" s="64"/>
    </row>
    <row r="167" spans="3:30" s="58" customFormat="1" ht="16.5" customHeight="1" x14ac:dyDescent="0.45">
      <c r="C167" s="59"/>
      <c r="M167" s="391"/>
      <c r="N167" s="45"/>
      <c r="O167" s="49"/>
      <c r="P167" s="45"/>
      <c r="Q167" s="57"/>
      <c r="R167" s="22"/>
      <c r="S167" s="60"/>
      <c r="T167" s="60"/>
      <c r="U167" s="60"/>
      <c r="V167" s="60"/>
      <c r="W167" s="127"/>
      <c r="X167" s="61"/>
      <c r="Y167" s="62"/>
      <c r="Z167" s="63"/>
      <c r="AB167" s="64"/>
      <c r="AC167" s="65"/>
      <c r="AD167" s="64"/>
    </row>
    <row r="168" spans="3:30" s="58" customFormat="1" ht="16.5" customHeight="1" x14ac:dyDescent="0.45">
      <c r="C168" s="59"/>
      <c r="M168" s="391"/>
      <c r="N168" s="45"/>
      <c r="O168" s="49"/>
      <c r="P168" s="45"/>
      <c r="Q168" s="57"/>
      <c r="R168" s="22"/>
      <c r="S168" s="60"/>
      <c r="T168" s="60"/>
      <c r="U168" s="60"/>
      <c r="V168" s="60"/>
      <c r="W168" s="127"/>
      <c r="X168" s="61"/>
      <c r="Y168" s="62"/>
      <c r="Z168" s="63"/>
      <c r="AB168" s="64"/>
      <c r="AC168" s="65"/>
      <c r="AD168" s="64"/>
    </row>
    <row r="169" spans="3:30" s="58" customFormat="1" ht="16.5" customHeight="1" x14ac:dyDescent="0.45">
      <c r="C169" s="59"/>
      <c r="M169" s="391"/>
      <c r="N169" s="45"/>
      <c r="O169" s="49"/>
      <c r="P169" s="45"/>
      <c r="Q169" s="57"/>
      <c r="R169" s="22"/>
      <c r="S169" s="60"/>
      <c r="T169" s="60"/>
      <c r="U169" s="60"/>
      <c r="V169" s="60"/>
      <c r="W169" s="127"/>
      <c r="X169" s="61"/>
      <c r="Y169" s="62"/>
      <c r="Z169" s="63"/>
      <c r="AB169" s="64"/>
      <c r="AC169" s="65"/>
      <c r="AD169" s="64"/>
    </row>
    <row r="170" spans="3:30" s="58" customFormat="1" ht="16.5" customHeight="1" x14ac:dyDescent="0.45">
      <c r="C170" s="59"/>
      <c r="M170" s="391"/>
      <c r="N170" s="45"/>
      <c r="O170" s="49"/>
      <c r="P170" s="45"/>
      <c r="Q170" s="57"/>
      <c r="R170" s="22"/>
      <c r="S170" s="60"/>
      <c r="T170" s="60"/>
      <c r="U170" s="60"/>
      <c r="V170" s="60"/>
      <c r="W170" s="127"/>
      <c r="X170" s="61"/>
      <c r="Y170" s="62"/>
      <c r="Z170" s="63"/>
      <c r="AB170" s="64"/>
      <c r="AC170" s="65"/>
      <c r="AD170" s="64"/>
    </row>
    <row r="171" spans="3:30" s="58" customFormat="1" ht="16.5" customHeight="1" x14ac:dyDescent="0.45">
      <c r="C171" s="59"/>
      <c r="M171" s="391"/>
      <c r="N171" s="45"/>
      <c r="O171" s="49"/>
      <c r="P171" s="45"/>
      <c r="Q171" s="57"/>
      <c r="R171" s="22"/>
      <c r="S171" s="60"/>
      <c r="T171" s="60"/>
      <c r="U171" s="60"/>
      <c r="V171" s="60"/>
      <c r="W171" s="127"/>
      <c r="X171" s="61"/>
      <c r="Y171" s="62"/>
      <c r="Z171" s="63"/>
      <c r="AB171" s="64"/>
      <c r="AC171" s="65"/>
      <c r="AD171" s="64"/>
    </row>
    <row r="172" spans="3:30" s="58" customFormat="1" ht="16.5" customHeight="1" x14ac:dyDescent="0.45">
      <c r="C172" s="59"/>
      <c r="M172" s="391"/>
      <c r="N172" s="45"/>
      <c r="O172" s="49"/>
      <c r="P172" s="45"/>
      <c r="Q172" s="57"/>
      <c r="R172" s="22"/>
      <c r="S172" s="60"/>
      <c r="T172" s="60"/>
      <c r="U172" s="60"/>
      <c r="V172" s="60"/>
      <c r="W172" s="127"/>
      <c r="X172" s="61"/>
      <c r="Y172" s="62"/>
      <c r="Z172" s="63"/>
      <c r="AB172" s="64"/>
      <c r="AC172" s="65"/>
      <c r="AD172" s="64"/>
    </row>
    <row r="173" spans="3:30" s="58" customFormat="1" ht="16.5" customHeight="1" x14ac:dyDescent="0.45">
      <c r="C173" s="59"/>
      <c r="M173" s="391"/>
      <c r="N173" s="45"/>
      <c r="O173" s="49"/>
      <c r="P173" s="45"/>
      <c r="Q173" s="57"/>
      <c r="R173" s="22"/>
      <c r="S173" s="60"/>
      <c r="T173" s="60"/>
      <c r="U173" s="60"/>
      <c r="V173" s="60"/>
      <c r="W173" s="127"/>
      <c r="X173" s="61"/>
      <c r="Y173" s="62"/>
      <c r="Z173" s="63"/>
      <c r="AB173" s="64"/>
      <c r="AC173" s="65"/>
      <c r="AD173" s="64"/>
    </row>
    <row r="174" spans="3:30" s="58" customFormat="1" ht="16.5" customHeight="1" x14ac:dyDescent="0.45">
      <c r="C174" s="59"/>
      <c r="M174" s="391"/>
      <c r="N174" s="45"/>
      <c r="O174" s="49"/>
      <c r="P174" s="45"/>
      <c r="Q174" s="57"/>
      <c r="R174" s="22"/>
      <c r="S174" s="60"/>
      <c r="T174" s="60"/>
      <c r="U174" s="60"/>
      <c r="V174" s="60"/>
      <c r="W174" s="127"/>
      <c r="X174" s="61"/>
      <c r="Y174" s="62"/>
      <c r="Z174" s="63"/>
      <c r="AB174" s="64"/>
      <c r="AC174" s="65"/>
      <c r="AD174" s="64"/>
    </row>
    <row r="175" spans="3:30" s="58" customFormat="1" ht="16.5" customHeight="1" x14ac:dyDescent="0.45">
      <c r="C175" s="59"/>
      <c r="M175" s="391"/>
      <c r="N175" s="45"/>
      <c r="O175" s="49"/>
      <c r="P175" s="45"/>
      <c r="Q175" s="57"/>
      <c r="R175" s="22"/>
      <c r="S175" s="60"/>
      <c r="T175" s="60"/>
      <c r="U175" s="60"/>
      <c r="V175" s="60"/>
      <c r="W175" s="127"/>
      <c r="X175" s="61"/>
      <c r="Y175" s="62"/>
      <c r="Z175" s="63"/>
      <c r="AB175" s="64"/>
      <c r="AC175" s="65"/>
      <c r="AD175" s="64"/>
    </row>
    <row r="176" spans="3:30" s="58" customFormat="1" ht="16.5" customHeight="1" x14ac:dyDescent="0.45">
      <c r="C176" s="59"/>
      <c r="M176" s="391"/>
      <c r="N176" s="45"/>
      <c r="O176" s="49"/>
      <c r="P176" s="45"/>
      <c r="Q176" s="57"/>
      <c r="R176" s="22"/>
      <c r="S176" s="60"/>
      <c r="T176" s="60"/>
      <c r="U176" s="60"/>
      <c r="V176" s="60"/>
      <c r="W176" s="127"/>
      <c r="X176" s="61"/>
      <c r="Y176" s="62"/>
      <c r="Z176" s="63"/>
      <c r="AB176" s="64"/>
      <c r="AC176" s="65"/>
      <c r="AD176" s="64"/>
    </row>
    <row r="177" spans="3:30" s="58" customFormat="1" ht="16.5" customHeight="1" x14ac:dyDescent="0.45">
      <c r="C177" s="59"/>
      <c r="M177" s="391"/>
      <c r="N177" s="45"/>
      <c r="O177" s="49"/>
      <c r="P177" s="45"/>
      <c r="Q177" s="57"/>
      <c r="R177" s="22"/>
      <c r="S177" s="60"/>
      <c r="T177" s="60"/>
      <c r="U177" s="60"/>
      <c r="V177" s="60"/>
      <c r="W177" s="127"/>
      <c r="X177" s="61"/>
      <c r="Y177" s="62"/>
      <c r="Z177" s="63"/>
      <c r="AB177" s="64"/>
      <c r="AC177" s="65"/>
      <c r="AD177" s="64"/>
    </row>
    <row r="178" spans="3:30" s="58" customFormat="1" ht="16.5" customHeight="1" x14ac:dyDescent="0.45">
      <c r="C178" s="59"/>
      <c r="M178" s="391"/>
      <c r="N178" s="45"/>
      <c r="O178" s="49"/>
      <c r="P178" s="45"/>
      <c r="Q178" s="57"/>
      <c r="R178" s="22"/>
      <c r="S178" s="60"/>
      <c r="T178" s="60"/>
      <c r="U178" s="60"/>
      <c r="V178" s="60"/>
      <c r="W178" s="127"/>
      <c r="X178" s="61"/>
      <c r="Y178" s="62"/>
      <c r="Z178" s="63"/>
      <c r="AB178" s="64"/>
      <c r="AC178" s="65"/>
      <c r="AD178" s="64"/>
    </row>
    <row r="179" spans="3:30" s="58" customFormat="1" ht="16.5" customHeight="1" x14ac:dyDescent="0.45">
      <c r="C179" s="59"/>
      <c r="M179" s="391"/>
      <c r="N179" s="45"/>
      <c r="O179" s="49"/>
      <c r="P179" s="45"/>
      <c r="Q179" s="57"/>
      <c r="R179" s="22"/>
      <c r="S179" s="60"/>
      <c r="T179" s="60"/>
      <c r="U179" s="60"/>
      <c r="V179" s="60"/>
      <c r="W179" s="127"/>
      <c r="X179" s="61"/>
      <c r="Y179" s="62"/>
      <c r="Z179" s="63"/>
      <c r="AB179" s="64"/>
      <c r="AC179" s="65"/>
      <c r="AD179" s="64"/>
    </row>
    <row r="180" spans="3:30" s="58" customFormat="1" ht="16.5" customHeight="1" x14ac:dyDescent="0.45">
      <c r="C180" s="59"/>
      <c r="M180" s="391"/>
      <c r="N180" s="45"/>
      <c r="O180" s="49"/>
      <c r="P180" s="45"/>
      <c r="Q180" s="57"/>
      <c r="R180" s="22"/>
      <c r="S180" s="60"/>
      <c r="T180" s="60"/>
      <c r="U180" s="60"/>
      <c r="V180" s="60"/>
      <c r="W180" s="127"/>
      <c r="X180" s="61"/>
      <c r="Y180" s="62"/>
      <c r="Z180" s="63"/>
      <c r="AB180" s="64"/>
      <c r="AC180" s="65"/>
      <c r="AD180" s="64"/>
    </row>
    <row r="181" spans="3:30" s="58" customFormat="1" ht="16.5" customHeight="1" x14ac:dyDescent="0.45">
      <c r="C181" s="59"/>
      <c r="M181" s="391"/>
      <c r="N181" s="45"/>
      <c r="O181" s="49"/>
      <c r="P181" s="45"/>
      <c r="Q181" s="57"/>
      <c r="R181" s="22"/>
      <c r="S181" s="60"/>
      <c r="T181" s="60"/>
      <c r="U181" s="60"/>
      <c r="V181" s="60"/>
      <c r="W181" s="127"/>
      <c r="X181" s="61"/>
      <c r="Y181" s="62"/>
      <c r="Z181" s="63"/>
      <c r="AB181" s="64"/>
      <c r="AC181" s="65"/>
      <c r="AD181" s="64"/>
    </row>
    <row r="182" spans="3:30" s="58" customFormat="1" ht="16.5" customHeight="1" x14ac:dyDescent="0.45">
      <c r="C182" s="59"/>
      <c r="M182" s="391"/>
      <c r="N182" s="45"/>
      <c r="O182" s="49"/>
      <c r="P182" s="45"/>
      <c r="Q182" s="57"/>
      <c r="R182" s="22"/>
      <c r="S182" s="60"/>
      <c r="T182" s="60"/>
      <c r="U182" s="60"/>
      <c r="V182" s="60"/>
      <c r="W182" s="127"/>
      <c r="X182" s="61"/>
      <c r="Y182" s="62"/>
      <c r="Z182" s="63"/>
      <c r="AB182" s="64"/>
      <c r="AC182" s="65"/>
      <c r="AD182" s="64"/>
    </row>
    <row r="183" spans="3:30" s="58" customFormat="1" ht="16.5" customHeight="1" x14ac:dyDescent="0.45">
      <c r="C183" s="59"/>
      <c r="M183" s="391"/>
      <c r="N183" s="45"/>
      <c r="O183" s="49"/>
      <c r="P183" s="45"/>
      <c r="Q183" s="57"/>
      <c r="R183" s="22"/>
      <c r="S183" s="60"/>
      <c r="T183" s="60"/>
      <c r="U183" s="60"/>
      <c r="V183" s="60"/>
      <c r="W183" s="127"/>
      <c r="X183" s="61"/>
      <c r="Y183" s="62"/>
      <c r="Z183" s="63"/>
      <c r="AB183" s="64"/>
      <c r="AC183" s="65"/>
      <c r="AD183" s="64"/>
    </row>
    <row r="184" spans="3:30" s="58" customFormat="1" ht="16.5" customHeight="1" x14ac:dyDescent="0.45">
      <c r="C184" s="59"/>
      <c r="M184" s="391"/>
      <c r="N184" s="45"/>
      <c r="O184" s="49"/>
      <c r="P184" s="45"/>
      <c r="Q184" s="57"/>
      <c r="R184" s="22"/>
      <c r="S184" s="60"/>
      <c r="T184" s="60"/>
      <c r="U184" s="60"/>
      <c r="V184" s="60"/>
      <c r="W184" s="127"/>
      <c r="X184" s="61"/>
      <c r="Y184" s="62"/>
      <c r="Z184" s="63"/>
      <c r="AB184" s="64"/>
      <c r="AC184" s="65"/>
      <c r="AD184" s="64"/>
    </row>
    <row r="185" spans="3:30" s="58" customFormat="1" ht="16.5" customHeight="1" x14ac:dyDescent="0.45">
      <c r="C185" s="59"/>
      <c r="M185" s="391"/>
      <c r="N185" s="45"/>
      <c r="O185" s="49"/>
      <c r="P185" s="45"/>
      <c r="Q185" s="57"/>
      <c r="R185" s="22"/>
      <c r="S185" s="60"/>
      <c r="T185" s="60"/>
      <c r="U185" s="60"/>
      <c r="V185" s="60"/>
      <c r="W185" s="127"/>
      <c r="X185" s="61"/>
      <c r="Y185" s="62"/>
      <c r="Z185" s="63"/>
      <c r="AB185" s="64"/>
      <c r="AC185" s="65"/>
      <c r="AD185" s="64"/>
    </row>
    <row r="186" spans="3:30" s="58" customFormat="1" ht="16.5" customHeight="1" x14ac:dyDescent="0.45">
      <c r="C186" s="59"/>
      <c r="M186" s="391"/>
      <c r="N186" s="45"/>
      <c r="O186" s="49"/>
      <c r="P186" s="45"/>
      <c r="Q186" s="57"/>
      <c r="R186" s="22"/>
      <c r="S186" s="60"/>
      <c r="T186" s="60"/>
      <c r="U186" s="60"/>
      <c r="V186" s="60"/>
      <c r="W186" s="127"/>
      <c r="X186" s="61"/>
      <c r="Y186" s="62"/>
      <c r="Z186" s="63"/>
      <c r="AB186" s="64"/>
      <c r="AC186" s="65"/>
      <c r="AD186" s="64"/>
    </row>
    <row r="187" spans="3:30" s="58" customFormat="1" ht="16.5" customHeight="1" x14ac:dyDescent="0.45">
      <c r="C187" s="59"/>
      <c r="M187" s="391"/>
      <c r="N187" s="45"/>
      <c r="O187" s="49"/>
      <c r="P187" s="45"/>
      <c r="Q187" s="57"/>
      <c r="R187" s="22"/>
      <c r="S187" s="60"/>
      <c r="T187" s="60"/>
      <c r="U187" s="60"/>
      <c r="V187" s="60"/>
      <c r="W187" s="127"/>
      <c r="X187" s="61"/>
      <c r="Y187" s="62"/>
      <c r="Z187" s="63"/>
      <c r="AB187" s="64"/>
      <c r="AC187" s="65"/>
      <c r="AD187" s="64"/>
    </row>
    <row r="188" spans="3:30" s="58" customFormat="1" ht="16.5" customHeight="1" x14ac:dyDescent="0.45">
      <c r="C188" s="59"/>
      <c r="M188" s="391"/>
      <c r="N188" s="45"/>
      <c r="O188" s="49"/>
      <c r="P188" s="45"/>
      <c r="Q188" s="57"/>
      <c r="R188" s="22"/>
      <c r="S188" s="60"/>
      <c r="T188" s="60"/>
      <c r="U188" s="60"/>
      <c r="V188" s="60"/>
      <c r="W188" s="127"/>
      <c r="X188" s="61"/>
      <c r="Y188" s="62"/>
      <c r="Z188" s="63"/>
      <c r="AB188" s="64"/>
      <c r="AC188" s="65"/>
      <c r="AD188" s="64"/>
    </row>
    <row r="189" spans="3:30" s="58" customFormat="1" ht="16.5" customHeight="1" x14ac:dyDescent="0.45">
      <c r="C189" s="59"/>
      <c r="M189" s="391"/>
      <c r="N189" s="45"/>
      <c r="O189" s="49"/>
      <c r="P189" s="45"/>
      <c r="Q189" s="57"/>
      <c r="R189" s="22"/>
      <c r="S189" s="60"/>
      <c r="T189" s="60"/>
      <c r="U189" s="60"/>
      <c r="V189" s="60"/>
      <c r="W189" s="127"/>
      <c r="X189" s="61"/>
      <c r="Y189" s="62"/>
      <c r="Z189" s="63"/>
      <c r="AB189" s="64"/>
      <c r="AC189" s="65"/>
      <c r="AD189" s="64"/>
    </row>
    <row r="190" spans="3:30" s="58" customFormat="1" ht="16.5" customHeight="1" x14ac:dyDescent="0.45">
      <c r="C190" s="59"/>
      <c r="M190" s="391"/>
      <c r="N190" s="45"/>
      <c r="O190" s="49"/>
      <c r="P190" s="45"/>
      <c r="Q190" s="57"/>
      <c r="R190" s="22"/>
      <c r="S190" s="60"/>
      <c r="T190" s="60"/>
      <c r="U190" s="60"/>
      <c r="V190" s="60"/>
      <c r="W190" s="127"/>
      <c r="X190" s="61"/>
      <c r="Y190" s="62"/>
      <c r="Z190" s="63"/>
      <c r="AB190" s="64"/>
      <c r="AC190" s="65"/>
      <c r="AD190" s="64"/>
    </row>
    <row r="191" spans="3:30" s="58" customFormat="1" x14ac:dyDescent="0.45">
      <c r="C191" s="59"/>
      <c r="M191" s="391"/>
      <c r="N191" s="45"/>
      <c r="O191" s="49"/>
      <c r="P191" s="45"/>
      <c r="Q191" s="57"/>
      <c r="R191" s="22"/>
      <c r="S191" s="60"/>
      <c r="T191" s="60"/>
      <c r="U191" s="60"/>
      <c r="V191" s="60"/>
      <c r="W191" s="127"/>
      <c r="X191" s="61"/>
      <c r="Y191" s="62"/>
      <c r="Z191" s="63"/>
      <c r="AB191" s="64"/>
      <c r="AC191" s="65"/>
      <c r="AD191" s="64"/>
    </row>
    <row r="192" spans="3:30" s="58" customFormat="1" x14ac:dyDescent="0.45">
      <c r="C192" s="59"/>
      <c r="M192" s="391"/>
      <c r="N192" s="45"/>
      <c r="O192" s="49"/>
      <c r="P192" s="45"/>
      <c r="Q192" s="57"/>
      <c r="R192" s="22"/>
      <c r="S192" s="60"/>
      <c r="T192" s="60"/>
      <c r="U192" s="60"/>
      <c r="V192" s="60"/>
      <c r="W192" s="127"/>
      <c r="X192" s="61"/>
      <c r="Y192" s="62"/>
      <c r="Z192" s="63"/>
      <c r="AB192" s="64"/>
      <c r="AC192" s="65"/>
      <c r="AD192" s="64"/>
    </row>
    <row r="193" spans="3:30" s="58" customFormat="1" x14ac:dyDescent="0.45">
      <c r="C193" s="59"/>
      <c r="M193" s="391"/>
      <c r="N193" s="45"/>
      <c r="O193" s="49"/>
      <c r="P193" s="45"/>
      <c r="Q193" s="57"/>
      <c r="R193" s="22"/>
      <c r="S193" s="60"/>
      <c r="T193" s="60"/>
      <c r="U193" s="60"/>
      <c r="V193" s="60"/>
      <c r="W193" s="127"/>
      <c r="X193" s="61"/>
      <c r="Y193" s="62"/>
      <c r="Z193" s="63"/>
      <c r="AB193" s="64"/>
      <c r="AC193" s="65"/>
      <c r="AD193" s="64"/>
    </row>
    <row r="194" spans="3:30" s="58" customFormat="1" x14ac:dyDescent="0.45">
      <c r="C194" s="59"/>
      <c r="M194" s="391"/>
      <c r="N194" s="45"/>
      <c r="O194" s="49"/>
      <c r="P194" s="45"/>
      <c r="Q194" s="57"/>
      <c r="R194" s="22"/>
      <c r="S194" s="60"/>
      <c r="T194" s="60"/>
      <c r="U194" s="60"/>
      <c r="V194" s="60"/>
      <c r="W194" s="127"/>
      <c r="X194" s="61"/>
      <c r="Y194" s="62"/>
      <c r="Z194" s="63"/>
      <c r="AB194" s="64"/>
      <c r="AC194" s="65"/>
      <c r="AD194" s="64"/>
    </row>
    <row r="195" spans="3:30" s="58" customFormat="1" x14ac:dyDescent="0.45">
      <c r="C195" s="59"/>
      <c r="M195" s="391"/>
      <c r="N195" s="45"/>
      <c r="O195" s="49"/>
      <c r="P195" s="45"/>
      <c r="Q195" s="57"/>
      <c r="R195" s="22"/>
      <c r="S195" s="60"/>
      <c r="T195" s="60"/>
      <c r="U195" s="60"/>
      <c r="V195" s="60"/>
      <c r="W195" s="127"/>
      <c r="X195" s="61"/>
      <c r="Y195" s="62"/>
      <c r="Z195" s="63"/>
      <c r="AB195" s="64"/>
      <c r="AC195" s="65"/>
      <c r="AD195" s="64"/>
    </row>
    <row r="196" spans="3:30" s="58" customFormat="1" x14ac:dyDescent="0.45">
      <c r="C196" s="59"/>
      <c r="M196" s="391"/>
      <c r="N196" s="45"/>
      <c r="O196" s="49"/>
      <c r="P196" s="45"/>
      <c r="Q196" s="57"/>
      <c r="R196" s="22"/>
      <c r="S196" s="60"/>
      <c r="T196" s="60"/>
      <c r="U196" s="60"/>
      <c r="V196" s="60"/>
      <c r="W196" s="127"/>
      <c r="X196" s="61"/>
      <c r="Y196" s="62"/>
      <c r="Z196" s="63"/>
      <c r="AB196" s="64"/>
      <c r="AC196" s="65"/>
      <c r="AD196" s="64"/>
    </row>
    <row r="197" spans="3:30" s="58" customFormat="1" x14ac:dyDescent="0.45">
      <c r="C197" s="59"/>
      <c r="M197" s="391"/>
      <c r="N197" s="45"/>
      <c r="O197" s="49"/>
      <c r="P197" s="45"/>
      <c r="Q197" s="57"/>
      <c r="R197" s="22"/>
      <c r="S197" s="60"/>
      <c r="T197" s="60"/>
      <c r="U197" s="60"/>
      <c r="V197" s="60"/>
      <c r="W197" s="127"/>
      <c r="X197" s="61"/>
      <c r="Y197" s="62"/>
      <c r="Z197" s="63"/>
      <c r="AB197" s="64"/>
      <c r="AC197" s="65"/>
      <c r="AD197" s="64"/>
    </row>
    <row r="198" spans="3:30" s="58" customFormat="1" x14ac:dyDescent="0.45">
      <c r="C198" s="59"/>
      <c r="M198" s="391"/>
      <c r="N198" s="45"/>
      <c r="O198" s="49"/>
      <c r="P198" s="45"/>
      <c r="Q198" s="57"/>
      <c r="R198" s="22"/>
      <c r="S198" s="60"/>
      <c r="T198" s="60"/>
      <c r="U198" s="60"/>
      <c r="V198" s="60"/>
      <c r="W198" s="127"/>
      <c r="X198" s="61"/>
      <c r="Y198" s="62"/>
      <c r="Z198" s="63"/>
      <c r="AB198" s="64"/>
      <c r="AC198" s="65"/>
      <c r="AD198" s="64"/>
    </row>
    <row r="199" spans="3:30" s="58" customFormat="1" x14ac:dyDescent="0.45">
      <c r="C199" s="59"/>
      <c r="M199" s="391"/>
      <c r="N199" s="45"/>
      <c r="O199" s="49"/>
      <c r="P199" s="45"/>
      <c r="Q199" s="57"/>
      <c r="R199" s="22"/>
      <c r="S199" s="60"/>
      <c r="T199" s="60"/>
      <c r="U199" s="60"/>
      <c r="V199" s="60"/>
      <c r="W199" s="127"/>
      <c r="X199" s="61"/>
      <c r="Y199" s="62"/>
      <c r="Z199" s="63"/>
      <c r="AB199" s="64"/>
      <c r="AC199" s="65"/>
      <c r="AD199" s="64"/>
    </row>
    <row r="200" spans="3:30" s="58" customFormat="1" x14ac:dyDescent="0.45">
      <c r="C200" s="59"/>
      <c r="M200" s="391"/>
      <c r="N200" s="45"/>
      <c r="O200" s="49"/>
      <c r="P200" s="45"/>
      <c r="Q200" s="57"/>
      <c r="R200" s="22"/>
      <c r="S200" s="60"/>
      <c r="T200" s="60"/>
      <c r="U200" s="60"/>
      <c r="V200" s="60"/>
      <c r="W200" s="127"/>
      <c r="X200" s="61"/>
      <c r="Y200" s="62"/>
      <c r="Z200" s="63"/>
      <c r="AB200" s="64"/>
      <c r="AC200" s="65"/>
      <c r="AD200" s="64"/>
    </row>
    <row r="201" spans="3:30" s="58" customFormat="1" x14ac:dyDescent="0.45">
      <c r="C201" s="59"/>
      <c r="M201" s="391"/>
      <c r="N201" s="45"/>
      <c r="O201" s="49"/>
      <c r="P201" s="45"/>
      <c r="Q201" s="57"/>
      <c r="R201" s="22"/>
      <c r="S201" s="60"/>
      <c r="T201" s="60"/>
      <c r="U201" s="60"/>
      <c r="V201" s="60"/>
      <c r="W201" s="127"/>
      <c r="X201" s="61"/>
      <c r="Y201" s="62"/>
      <c r="Z201" s="63"/>
      <c r="AB201" s="64"/>
      <c r="AC201" s="65"/>
      <c r="AD201" s="64"/>
    </row>
    <row r="202" spans="3:30" s="58" customFormat="1" x14ac:dyDescent="0.45">
      <c r="C202" s="59"/>
      <c r="M202" s="391"/>
      <c r="N202" s="45"/>
      <c r="O202" s="49"/>
      <c r="P202" s="45"/>
      <c r="Q202" s="57"/>
      <c r="R202" s="22"/>
      <c r="S202" s="60"/>
      <c r="T202" s="60"/>
      <c r="U202" s="60"/>
      <c r="V202" s="60"/>
      <c r="W202" s="127"/>
      <c r="X202" s="61"/>
      <c r="Y202" s="62"/>
      <c r="Z202" s="63"/>
      <c r="AB202" s="64"/>
      <c r="AC202" s="65"/>
      <c r="AD202" s="64"/>
    </row>
    <row r="203" spans="3:30" s="58" customFormat="1" x14ac:dyDescent="0.45">
      <c r="C203" s="59"/>
      <c r="M203" s="391"/>
      <c r="N203" s="45"/>
      <c r="O203" s="49"/>
      <c r="P203" s="45"/>
      <c r="Q203" s="57"/>
      <c r="R203" s="22"/>
      <c r="S203" s="60"/>
      <c r="T203" s="60"/>
      <c r="U203" s="60"/>
      <c r="V203" s="60"/>
      <c r="W203" s="127"/>
      <c r="X203" s="61"/>
      <c r="Y203" s="62"/>
      <c r="Z203" s="63"/>
      <c r="AB203" s="64"/>
      <c r="AC203" s="65"/>
      <c r="AD203" s="64"/>
    </row>
    <row r="204" spans="3:30" s="58" customFormat="1" x14ac:dyDescent="0.45">
      <c r="C204" s="59"/>
      <c r="M204" s="391"/>
      <c r="N204" s="45"/>
      <c r="O204" s="49"/>
      <c r="P204" s="45"/>
      <c r="Q204" s="57"/>
      <c r="R204" s="22"/>
      <c r="S204" s="60"/>
      <c r="T204" s="60"/>
      <c r="U204" s="60"/>
      <c r="V204" s="60"/>
      <c r="W204" s="127"/>
      <c r="X204" s="61"/>
      <c r="Y204" s="62"/>
      <c r="Z204" s="63"/>
      <c r="AB204" s="64"/>
      <c r="AC204" s="65"/>
      <c r="AD204" s="64"/>
    </row>
    <row r="205" spans="3:30" s="58" customFormat="1" x14ac:dyDescent="0.45">
      <c r="C205" s="59"/>
      <c r="M205" s="391"/>
      <c r="N205" s="45"/>
      <c r="O205" s="49"/>
      <c r="P205" s="45"/>
      <c r="Q205" s="57"/>
      <c r="R205" s="22"/>
      <c r="S205" s="60"/>
      <c r="T205" s="60"/>
      <c r="U205" s="60"/>
      <c r="V205" s="60"/>
      <c r="W205" s="127"/>
      <c r="X205" s="61"/>
      <c r="Y205" s="62"/>
      <c r="Z205" s="63"/>
      <c r="AB205" s="64"/>
      <c r="AC205" s="65"/>
      <c r="AD205" s="64"/>
    </row>
    <row r="206" spans="3:30" s="58" customFormat="1" x14ac:dyDescent="0.45">
      <c r="C206" s="59"/>
      <c r="M206" s="391"/>
      <c r="N206" s="45"/>
      <c r="O206" s="49"/>
      <c r="P206" s="45"/>
      <c r="Q206" s="57"/>
      <c r="R206" s="22"/>
      <c r="S206" s="60"/>
      <c r="T206" s="60"/>
      <c r="U206" s="60"/>
      <c r="V206" s="60"/>
      <c r="W206" s="127"/>
      <c r="X206" s="61"/>
      <c r="Y206" s="62"/>
      <c r="Z206" s="63"/>
      <c r="AB206" s="64"/>
      <c r="AC206" s="65"/>
      <c r="AD206" s="64"/>
    </row>
    <row r="207" spans="3:30" s="58" customFormat="1" x14ac:dyDescent="0.45">
      <c r="C207" s="59"/>
      <c r="M207" s="391"/>
      <c r="N207" s="45"/>
      <c r="O207" s="49"/>
      <c r="P207" s="45"/>
      <c r="Q207" s="57"/>
      <c r="R207" s="22"/>
      <c r="S207" s="60"/>
      <c r="T207" s="60"/>
      <c r="U207" s="60"/>
      <c r="V207" s="60"/>
      <c r="W207" s="127"/>
      <c r="X207" s="61"/>
      <c r="Y207" s="62"/>
      <c r="Z207" s="63"/>
      <c r="AB207" s="64"/>
      <c r="AC207" s="65"/>
      <c r="AD207" s="64"/>
    </row>
    <row r="208" spans="3:30" s="58" customFormat="1" x14ac:dyDescent="0.45">
      <c r="C208" s="59"/>
      <c r="M208" s="391"/>
      <c r="N208" s="45"/>
      <c r="O208" s="49"/>
      <c r="P208" s="45"/>
      <c r="Q208" s="57"/>
      <c r="R208" s="22"/>
      <c r="S208" s="60"/>
      <c r="T208" s="60"/>
      <c r="U208" s="60"/>
      <c r="V208" s="60"/>
      <c r="W208" s="127"/>
      <c r="X208" s="61"/>
      <c r="Y208" s="62"/>
      <c r="Z208" s="63"/>
      <c r="AB208" s="64"/>
      <c r="AC208" s="65"/>
      <c r="AD208" s="64"/>
    </row>
    <row r="209" spans="3:30" s="58" customFormat="1" x14ac:dyDescent="0.45">
      <c r="C209" s="59"/>
      <c r="M209" s="391"/>
      <c r="N209" s="45"/>
      <c r="O209" s="49"/>
      <c r="P209" s="45"/>
      <c r="Q209" s="57"/>
      <c r="R209" s="22"/>
      <c r="S209" s="60"/>
      <c r="T209" s="60"/>
      <c r="U209" s="60"/>
      <c r="V209" s="60"/>
      <c r="W209" s="127"/>
      <c r="X209" s="61"/>
      <c r="Y209" s="62"/>
      <c r="Z209" s="63"/>
      <c r="AB209" s="64"/>
      <c r="AC209" s="65"/>
      <c r="AD209" s="64"/>
    </row>
    <row r="210" spans="3:30" s="58" customFormat="1" x14ac:dyDescent="0.45">
      <c r="C210" s="59"/>
      <c r="M210" s="391"/>
      <c r="N210" s="45"/>
      <c r="O210" s="49"/>
      <c r="P210" s="45"/>
      <c r="Q210" s="57"/>
      <c r="R210" s="22"/>
      <c r="S210" s="60"/>
      <c r="T210" s="60"/>
      <c r="U210" s="60"/>
      <c r="V210" s="60"/>
      <c r="W210" s="127"/>
      <c r="X210" s="61"/>
      <c r="Y210" s="62"/>
      <c r="Z210" s="63"/>
      <c r="AB210" s="64"/>
      <c r="AC210" s="65"/>
      <c r="AD210" s="64"/>
    </row>
    <row r="211" spans="3:30" s="58" customFormat="1" x14ac:dyDescent="0.45">
      <c r="C211" s="59"/>
      <c r="M211" s="391"/>
      <c r="N211" s="45"/>
      <c r="O211" s="49"/>
      <c r="P211" s="45"/>
      <c r="Q211" s="57"/>
      <c r="R211" s="22"/>
      <c r="S211" s="60"/>
      <c r="T211" s="60"/>
      <c r="U211" s="60"/>
      <c r="V211" s="60"/>
      <c r="W211" s="127"/>
      <c r="X211" s="61"/>
      <c r="Y211" s="62"/>
      <c r="Z211" s="63"/>
      <c r="AB211" s="64"/>
      <c r="AC211" s="65"/>
      <c r="AD211" s="64"/>
    </row>
    <row r="212" spans="3:30" s="58" customFormat="1" x14ac:dyDescent="0.45">
      <c r="C212" s="59"/>
      <c r="M212" s="391"/>
      <c r="N212" s="45"/>
      <c r="O212" s="49"/>
      <c r="P212" s="45"/>
      <c r="Q212" s="57"/>
      <c r="R212" s="22"/>
      <c r="S212" s="60"/>
      <c r="T212" s="60"/>
      <c r="U212" s="60"/>
      <c r="V212" s="60"/>
      <c r="W212" s="127"/>
      <c r="X212" s="61"/>
      <c r="Y212" s="62"/>
      <c r="Z212" s="63"/>
      <c r="AB212" s="64"/>
      <c r="AC212" s="65"/>
      <c r="AD212" s="64"/>
    </row>
    <row r="213" spans="3:30" s="58" customFormat="1" x14ac:dyDescent="0.45">
      <c r="C213" s="59"/>
      <c r="M213" s="391"/>
      <c r="N213" s="45"/>
      <c r="O213" s="49"/>
      <c r="P213" s="45"/>
      <c r="Q213" s="57"/>
      <c r="R213" s="22"/>
      <c r="S213" s="60"/>
      <c r="T213" s="60"/>
      <c r="U213" s="60"/>
      <c r="V213" s="60"/>
      <c r="W213" s="127"/>
      <c r="X213" s="61"/>
      <c r="Y213" s="62"/>
      <c r="Z213" s="63"/>
      <c r="AB213" s="64"/>
      <c r="AC213" s="65"/>
      <c r="AD213" s="64"/>
    </row>
    <row r="214" spans="3:30" s="58" customFormat="1" x14ac:dyDescent="0.45">
      <c r="C214" s="59"/>
      <c r="M214" s="391"/>
      <c r="N214" s="45"/>
      <c r="O214" s="49"/>
      <c r="P214" s="45"/>
      <c r="Q214" s="57"/>
      <c r="R214" s="22"/>
      <c r="S214" s="60"/>
      <c r="T214" s="60"/>
      <c r="U214" s="60"/>
      <c r="V214" s="60"/>
      <c r="W214" s="127"/>
      <c r="X214" s="61"/>
      <c r="Y214" s="62"/>
      <c r="Z214" s="63"/>
      <c r="AB214" s="64"/>
      <c r="AC214" s="65"/>
      <c r="AD214" s="64"/>
    </row>
    <row r="215" spans="3:30" s="58" customFormat="1" x14ac:dyDescent="0.45">
      <c r="C215" s="59"/>
      <c r="M215" s="391"/>
      <c r="N215" s="45"/>
      <c r="O215" s="49"/>
      <c r="P215" s="45"/>
      <c r="Q215" s="57"/>
      <c r="R215" s="22"/>
      <c r="S215" s="60"/>
      <c r="T215" s="60"/>
      <c r="U215" s="60"/>
      <c r="V215" s="60"/>
      <c r="W215" s="127"/>
      <c r="X215" s="61"/>
      <c r="Y215" s="62"/>
      <c r="Z215" s="63"/>
      <c r="AB215" s="64"/>
      <c r="AC215" s="65"/>
      <c r="AD215" s="64"/>
    </row>
    <row r="216" spans="3:30" s="58" customFormat="1" x14ac:dyDescent="0.45">
      <c r="C216" s="59"/>
      <c r="M216" s="391"/>
      <c r="N216" s="45"/>
      <c r="O216" s="49"/>
      <c r="P216" s="45"/>
      <c r="Q216" s="57"/>
      <c r="R216" s="22"/>
      <c r="S216" s="60"/>
      <c r="T216" s="60"/>
      <c r="U216" s="60"/>
      <c r="V216" s="60"/>
      <c r="W216" s="127"/>
      <c r="X216" s="61"/>
      <c r="Y216" s="62"/>
      <c r="Z216" s="63"/>
      <c r="AB216" s="64"/>
      <c r="AC216" s="65"/>
      <c r="AD216" s="64"/>
    </row>
    <row r="217" spans="3:30" s="58" customFormat="1" x14ac:dyDescent="0.45">
      <c r="C217" s="59"/>
      <c r="M217" s="391"/>
      <c r="N217" s="45"/>
      <c r="O217" s="49"/>
      <c r="P217" s="45"/>
      <c r="Q217" s="57"/>
      <c r="R217" s="22"/>
      <c r="S217" s="60"/>
      <c r="T217" s="60"/>
      <c r="U217" s="60"/>
      <c r="V217" s="60"/>
      <c r="W217" s="127"/>
      <c r="X217" s="61"/>
      <c r="Y217" s="62"/>
      <c r="Z217" s="63"/>
      <c r="AB217" s="64"/>
      <c r="AC217" s="65"/>
      <c r="AD217" s="64"/>
    </row>
    <row r="218" spans="3:30" s="58" customFormat="1" x14ac:dyDescent="0.45">
      <c r="C218" s="59"/>
      <c r="M218" s="391"/>
      <c r="N218" s="45"/>
      <c r="O218" s="49"/>
      <c r="P218" s="45"/>
      <c r="Q218" s="57"/>
      <c r="R218" s="22"/>
      <c r="S218" s="60"/>
      <c r="T218" s="60"/>
      <c r="U218" s="60"/>
      <c r="V218" s="60"/>
      <c r="W218" s="127"/>
      <c r="X218" s="61"/>
      <c r="Y218" s="62"/>
      <c r="Z218" s="63"/>
      <c r="AB218" s="64"/>
      <c r="AC218" s="65"/>
      <c r="AD218" s="64"/>
    </row>
    <row r="219" spans="3:30" s="58" customFormat="1" x14ac:dyDescent="0.45">
      <c r="C219" s="59"/>
      <c r="M219" s="391"/>
      <c r="N219" s="45"/>
      <c r="O219" s="49"/>
      <c r="P219" s="45"/>
      <c r="Q219" s="57"/>
      <c r="R219" s="22"/>
      <c r="S219" s="60"/>
      <c r="T219" s="60"/>
      <c r="U219" s="60"/>
      <c r="V219" s="60"/>
      <c r="W219" s="127"/>
      <c r="X219" s="61"/>
      <c r="Y219" s="62"/>
      <c r="Z219" s="63"/>
      <c r="AB219" s="64"/>
      <c r="AC219" s="65"/>
      <c r="AD219" s="64"/>
    </row>
    <row r="220" spans="3:30" s="58" customFormat="1" x14ac:dyDescent="0.45">
      <c r="C220" s="59"/>
      <c r="M220" s="391"/>
      <c r="N220" s="45"/>
      <c r="O220" s="49"/>
      <c r="P220" s="45"/>
      <c r="Q220" s="57"/>
      <c r="R220" s="22"/>
      <c r="S220" s="60"/>
      <c r="T220" s="60"/>
      <c r="U220" s="60"/>
      <c r="V220" s="60"/>
      <c r="W220" s="127"/>
      <c r="X220" s="61"/>
      <c r="Y220" s="62"/>
      <c r="Z220" s="63"/>
      <c r="AB220" s="64"/>
      <c r="AC220" s="65"/>
      <c r="AD220" s="64"/>
    </row>
    <row r="221" spans="3:30" s="58" customFormat="1" x14ac:dyDescent="0.45">
      <c r="C221" s="59"/>
      <c r="M221" s="391"/>
      <c r="N221" s="45"/>
      <c r="O221" s="49"/>
      <c r="P221" s="45"/>
      <c r="Q221" s="57"/>
      <c r="R221" s="22"/>
      <c r="S221" s="60"/>
      <c r="T221" s="60"/>
      <c r="U221" s="60"/>
      <c r="V221" s="60"/>
      <c r="W221" s="127"/>
      <c r="X221" s="61"/>
      <c r="Y221" s="62"/>
      <c r="Z221" s="63"/>
      <c r="AB221" s="64"/>
      <c r="AC221" s="65"/>
      <c r="AD221" s="64"/>
    </row>
    <row r="222" spans="3:30" s="58" customFormat="1" x14ac:dyDescent="0.45">
      <c r="C222" s="59"/>
      <c r="M222" s="391"/>
      <c r="N222" s="45"/>
      <c r="O222" s="49"/>
      <c r="P222" s="45"/>
      <c r="Q222" s="57"/>
      <c r="R222" s="22"/>
      <c r="S222" s="60"/>
      <c r="T222" s="60"/>
      <c r="U222" s="60"/>
      <c r="V222" s="60"/>
      <c r="W222" s="127"/>
      <c r="X222" s="61"/>
      <c r="Y222" s="62"/>
      <c r="Z222" s="63"/>
      <c r="AB222" s="64"/>
      <c r="AC222" s="65"/>
      <c r="AD222" s="64"/>
    </row>
    <row r="223" spans="3:30" s="58" customFormat="1" x14ac:dyDescent="0.45">
      <c r="C223" s="59"/>
      <c r="M223" s="391"/>
      <c r="N223" s="45"/>
      <c r="O223" s="49"/>
      <c r="P223" s="45"/>
      <c r="Q223" s="57"/>
      <c r="R223" s="22"/>
      <c r="S223" s="60"/>
      <c r="T223" s="60"/>
      <c r="U223" s="60"/>
      <c r="V223" s="60"/>
      <c r="W223" s="127"/>
      <c r="X223" s="61"/>
      <c r="Y223" s="62"/>
      <c r="Z223" s="63"/>
      <c r="AB223" s="64"/>
      <c r="AC223" s="65"/>
      <c r="AD223" s="64"/>
    </row>
    <row r="224" spans="3:30" s="58" customFormat="1" x14ac:dyDescent="0.45">
      <c r="C224" s="59"/>
      <c r="M224" s="391"/>
      <c r="N224" s="45"/>
      <c r="O224" s="49"/>
      <c r="P224" s="45"/>
      <c r="Q224" s="57"/>
      <c r="R224" s="22"/>
      <c r="S224" s="60"/>
      <c r="T224" s="60"/>
      <c r="U224" s="60"/>
      <c r="V224" s="60"/>
      <c r="W224" s="127"/>
      <c r="X224" s="61"/>
      <c r="Y224" s="62"/>
      <c r="Z224" s="63"/>
      <c r="AB224" s="64"/>
      <c r="AC224" s="65"/>
      <c r="AD224" s="64"/>
    </row>
  </sheetData>
  <sheetProtection algorithmName="SHA-512" hashValue="BiDMhkAtRELjO5cCv6TxWveR715SqK30nJRjPz1EVVeMkfsVQFzqR4ksO92ApLih3NslVZJMuf5Auy6hmhdPRg==" saltValue="qjL1/ogM9q/zJ/flLr2sNQ==" spinCount="100000" sheet="1" objects="1" scenarios="1"/>
  <mergeCells count="13">
    <mergeCell ref="C110:L114"/>
    <mergeCell ref="C98:L100"/>
    <mergeCell ref="C85:L87"/>
    <mergeCell ref="C72:L74"/>
    <mergeCell ref="C18:L20"/>
    <mergeCell ref="C34:L36"/>
    <mergeCell ref="C26:L28"/>
    <mergeCell ref="C103:L107"/>
    <mergeCell ref="A3:M3"/>
    <mergeCell ref="E5:F5"/>
    <mergeCell ref="C57:L59"/>
    <mergeCell ref="E7:K7"/>
    <mergeCell ref="E6:K6"/>
  </mergeCells>
  <phoneticPr fontId="1"/>
  <conditionalFormatting sqref="C18:L20">
    <cfRule type="containsBlanks" dxfId="159" priority="144">
      <formula>LEN(TRIM(C18))=0</formula>
    </cfRule>
  </conditionalFormatting>
  <conditionalFormatting sqref="C23:C24 G23:G24">
    <cfRule type="expression" dxfId="158" priority="145">
      <formula>$R$23=FALSE</formula>
    </cfRule>
  </conditionalFormatting>
  <conditionalFormatting sqref="E45">
    <cfRule type="containsBlanks" dxfId="157" priority="126">
      <formula>LEN(TRIM(E45))=0</formula>
    </cfRule>
  </conditionalFormatting>
  <conditionalFormatting sqref="I45">
    <cfRule type="containsBlanks" dxfId="156" priority="125">
      <formula>LEN(TRIM(I45))=0</formula>
    </cfRule>
  </conditionalFormatting>
  <conditionalFormatting sqref="G31:G32 C31:C32">
    <cfRule type="expression" dxfId="155" priority="123">
      <formula>$R$31=FALSE</formula>
    </cfRule>
  </conditionalFormatting>
  <conditionalFormatting sqref="C40:C45">
    <cfRule type="expression" dxfId="154" priority="122">
      <formula>$R$40=FALSE</formula>
    </cfRule>
  </conditionalFormatting>
  <conditionalFormatting sqref="G40:G45">
    <cfRule type="expression" dxfId="153" priority="121">
      <formula>$R$41=FALSE</formula>
    </cfRule>
  </conditionalFormatting>
  <conditionalFormatting sqref="E5:F5 E6:K7">
    <cfRule type="containsBlanks" dxfId="152" priority="106">
      <formula>LEN(TRIM(E5))=0</formula>
    </cfRule>
  </conditionalFormatting>
  <conditionalFormatting sqref="K109">
    <cfRule type="expression" dxfId="151" priority="103">
      <formula>LEN(INDIRECT(ADDRESS(ROW($C$110),COLUMN($C$110))))&gt;180</formula>
    </cfRule>
  </conditionalFormatting>
  <conditionalFormatting sqref="K102:L102">
    <cfRule type="expression" dxfId="150" priority="102">
      <formula>LEN(INDIRECT(ADDRESS(ROW($C103),COLUMN($C$103))))&gt;180</formula>
    </cfRule>
  </conditionalFormatting>
  <conditionalFormatting sqref="K97:L97">
    <cfRule type="expression" dxfId="149" priority="101">
      <formula>LEN(INDIRECT(ADDRESS(ROW($C98),COLUMN($C98))))&gt;130</formula>
    </cfRule>
  </conditionalFormatting>
  <conditionalFormatting sqref="K84:L84">
    <cfRule type="expression" dxfId="148" priority="98">
      <formula>LEN(INDIRECT(ADDRESS(ROW($C85),COLUMN($C85))))&gt;130</formula>
    </cfRule>
  </conditionalFormatting>
  <conditionalFormatting sqref="K56:L56">
    <cfRule type="expression" dxfId="147" priority="96">
      <formula>LEN(INDIRECT(ADDRESS(ROW($C57),COLUMN($C57))))&gt;130</formula>
    </cfRule>
  </conditionalFormatting>
  <conditionalFormatting sqref="K33:L33">
    <cfRule type="expression" dxfId="146" priority="95">
      <formula>LEN(INDIRECT(ADDRESS(ROW($C34),COLUMN($C34))))&gt;130</formula>
    </cfRule>
  </conditionalFormatting>
  <conditionalFormatting sqref="K17:L17">
    <cfRule type="expression" dxfId="145" priority="94">
      <formula>LEN(INDIRECT(ADDRESS(ROW($C18),COLUMN($C18))))&gt;130</formula>
    </cfRule>
  </conditionalFormatting>
  <conditionalFormatting sqref="K25:L25">
    <cfRule type="expression" dxfId="144" priority="92">
      <formula>LEN(INDIRECT(ADDRESS(ROW($C26),COLUMN($C26))))&gt;130</formula>
    </cfRule>
  </conditionalFormatting>
  <conditionalFormatting sqref="F10">
    <cfRule type="expression" dxfId="143" priority="88">
      <formula>$R$11=TRUE</formula>
    </cfRule>
  </conditionalFormatting>
  <conditionalFormatting sqref="G31:G32">
    <cfRule type="expression" dxfId="142" priority="87">
      <formula>$R$31=FALSE</formula>
    </cfRule>
  </conditionalFormatting>
  <conditionalFormatting sqref="B65:H65">
    <cfRule type="expression" dxfId="141" priority="78">
      <formula>AND($R$64=1,$R$65=FALSE)</formula>
    </cfRule>
  </conditionalFormatting>
  <conditionalFormatting sqref="G91 C91">
    <cfRule type="expression" dxfId="140" priority="217">
      <formula>$R$90=FALSE</formula>
    </cfRule>
  </conditionalFormatting>
  <conditionalFormatting sqref="K91:M91">
    <cfRule type="expression" dxfId="139" priority="223">
      <formula>$R$89&gt;1</formula>
    </cfRule>
  </conditionalFormatting>
  <conditionalFormatting sqref="C57:L59">
    <cfRule type="containsBlanks" dxfId="138" priority="60">
      <formula>LEN(TRIM(C57))=0</formula>
    </cfRule>
  </conditionalFormatting>
  <conditionalFormatting sqref="I91:I92 J92:M92 J91">
    <cfRule type="expression" dxfId="137" priority="59">
      <formula>$R91=2</formula>
    </cfRule>
  </conditionalFormatting>
  <conditionalFormatting sqref="C98:L100">
    <cfRule type="containsBlanks" dxfId="136" priority="57">
      <formula>LEN(TRIM(C98))=0</formula>
    </cfRule>
  </conditionalFormatting>
  <conditionalFormatting sqref="C85:L87">
    <cfRule type="containsBlanks" dxfId="135" priority="56">
      <formula>LEN(TRIM(C85))=0</formula>
    </cfRule>
  </conditionalFormatting>
  <conditionalFormatting sqref="C103:L107 C110:L114">
    <cfRule type="containsBlanks" dxfId="134" priority="55">
      <formula>LEN(TRIM(C103))=0</formula>
    </cfRule>
  </conditionalFormatting>
  <conditionalFormatting sqref="C63 G63">
    <cfRule type="expression" dxfId="133" priority="29">
      <formula>$R$62=0</formula>
    </cfRule>
    <cfRule type="expression" dxfId="132" priority="52">
      <formula>$R63=0</formula>
    </cfRule>
  </conditionalFormatting>
  <conditionalFormatting sqref="C72:L74">
    <cfRule type="containsBlanks" dxfId="131" priority="50">
      <formula>LEN(TRIM(C72))=0</formula>
    </cfRule>
  </conditionalFormatting>
  <conditionalFormatting sqref="C26:L28 C34:L36">
    <cfRule type="containsBlanks" dxfId="130" priority="37">
      <formula>LEN(TRIM(C26))=0</formula>
    </cfRule>
  </conditionalFormatting>
  <conditionalFormatting sqref="AA15">
    <cfRule type="expression" dxfId="129" priority="282">
      <formula>COUNTIF(C23:G23,"□")&lt;&gt;3</formula>
    </cfRule>
  </conditionalFormatting>
  <conditionalFormatting sqref="B97:H97">
    <cfRule type="expression" dxfId="128" priority="296">
      <formula>AND($R91=1,$R97=0)</formula>
    </cfRule>
  </conditionalFormatting>
  <conditionalFormatting sqref="I10:J10">
    <cfRule type="expression" dxfId="127" priority="311">
      <formula>$R$10&gt;1</formula>
    </cfRule>
  </conditionalFormatting>
  <conditionalFormatting sqref="C11:C13">
    <cfRule type="expression" dxfId="126" priority="32">
      <formula>$R$10=0</formula>
    </cfRule>
  </conditionalFormatting>
  <conditionalFormatting sqref="S62">
    <cfRule type="expression" dxfId="125" priority="30">
      <formula>AND(Z58="⑥-1が未回答です！",Z58="Noの場合は⑥-2は回答不要です！")</formula>
    </cfRule>
  </conditionalFormatting>
  <conditionalFormatting sqref="J69">
    <cfRule type="expression" dxfId="124" priority="26">
      <formula>OR(J69="④-1が未回答です！",J69="Noの場合は④-2は回答不要です！")</formula>
    </cfRule>
  </conditionalFormatting>
  <conditionalFormatting sqref="C67:C69 G66:G69">
    <cfRule type="expression" dxfId="123" priority="25">
      <formula>$R$64=0</formula>
    </cfRule>
  </conditionalFormatting>
  <conditionalFormatting sqref="K78:M78">
    <cfRule type="expression" dxfId="122" priority="329">
      <formula>$R$77&gt;1</formula>
    </cfRule>
  </conditionalFormatting>
  <conditionalFormatting sqref="I78:J78 I48:I49 J48">
    <cfRule type="expression" dxfId="121" priority="330">
      <formula>$R49=2</formula>
    </cfRule>
  </conditionalFormatting>
  <conditionalFormatting sqref="C78 G78 C48 G48">
    <cfRule type="expression" dxfId="120" priority="331">
      <formula>$R49=0</formula>
    </cfRule>
  </conditionalFormatting>
  <conditionalFormatting sqref="B80:H80">
    <cfRule type="expression" dxfId="119" priority="335">
      <formula>AND($R79=1,$R$82=FALSE)</formula>
    </cfRule>
  </conditionalFormatting>
  <conditionalFormatting sqref="K81:L81">
    <cfRule type="expression" dxfId="118" priority="336">
      <formula>AND($R79=0,$R$82=TRUE)</formula>
    </cfRule>
  </conditionalFormatting>
  <conditionalFormatting sqref="B84:H84">
    <cfRule type="expression" dxfId="117" priority="337">
      <formula>AND($R79=1,$R85=0)</formula>
    </cfRule>
  </conditionalFormatting>
  <conditionalFormatting sqref="C94:C95 G94:G95">
    <cfRule type="expression" priority="22">
      <formula>$R$91=2</formula>
    </cfRule>
  </conditionalFormatting>
  <conditionalFormatting sqref="G94:G95 C94:C95">
    <cfRule type="expression" dxfId="116" priority="21">
      <formula>$R$91=0</formula>
    </cfRule>
  </conditionalFormatting>
  <conditionalFormatting sqref="C81:C82 G81:G82">
    <cfRule type="expression" priority="15">
      <formula>OR($R$79=1,$R$79=2)</formula>
    </cfRule>
    <cfRule type="expression" dxfId="115" priority="16">
      <formula>$R$79=0</formula>
    </cfRule>
  </conditionalFormatting>
  <conditionalFormatting sqref="I63:J63">
    <cfRule type="expression" dxfId="114" priority="14">
      <formula>$R64=2</formula>
    </cfRule>
  </conditionalFormatting>
  <conditionalFormatting sqref="K63:M63">
    <cfRule type="expression" dxfId="113" priority="13">
      <formula>$R$64=3</formula>
    </cfRule>
  </conditionalFormatting>
  <conditionalFormatting sqref="K66:L66">
    <cfRule type="expression" dxfId="112" priority="12">
      <formula>AND($R64=0,$R$67=TRUE)</formula>
    </cfRule>
  </conditionalFormatting>
  <conditionalFormatting sqref="C51:C54 G51:G53">
    <cfRule type="expression" priority="10">
      <formula>OR($R$49=1,$R$49=2)</formula>
    </cfRule>
    <cfRule type="expression" dxfId="111" priority="338">
      <formula>$R$49=0</formula>
    </cfRule>
  </conditionalFormatting>
  <conditionalFormatting sqref="K48:M49">
    <cfRule type="expression" dxfId="110" priority="342">
      <formula>$R$47&gt;1</formula>
    </cfRule>
  </conditionalFormatting>
  <conditionalFormatting sqref="B50:H50">
    <cfRule type="expression" dxfId="109" priority="345">
      <formula>AND($R$49=1,$R$52=FALSE)</formula>
    </cfRule>
  </conditionalFormatting>
  <conditionalFormatting sqref="B56:H56">
    <cfRule type="expression" dxfId="108" priority="346">
      <formula>AND($R$49=1,$R$57=0)</formula>
    </cfRule>
  </conditionalFormatting>
  <conditionalFormatting sqref="K51:L51">
    <cfRule type="expression" dxfId="107" priority="347">
      <formula>AND($R49=0,$R52=TRUE)</formula>
    </cfRule>
  </conditionalFormatting>
  <conditionalFormatting sqref="B93:H93">
    <cfRule type="expression" dxfId="106" priority="348">
      <formula>AND($R$91=1,$R94=FALSE)</formula>
    </cfRule>
  </conditionalFormatting>
  <conditionalFormatting sqref="K94:L94">
    <cfRule type="expression" dxfId="105" priority="349">
      <formula>AND($R$91=0,$R$92=TRUE)</formula>
    </cfRule>
  </conditionalFormatting>
  <conditionalFormatting sqref="B71:H71">
    <cfRule type="expression" dxfId="104" priority="3">
      <formula>AND($R$64=1,$R$72+$W$81=0)</formula>
    </cfRule>
    <cfRule type="expression" dxfId="103" priority="351">
      <formula>AND($R$64=1,$R$65=FALSE)</formula>
    </cfRule>
  </conditionalFormatting>
  <conditionalFormatting sqref="F11">
    <cfRule type="expression" dxfId="102" priority="353">
      <formula>$R$15=TRUE</formula>
    </cfRule>
  </conditionalFormatting>
  <conditionalFormatting sqref="F12">
    <cfRule type="expression" dxfId="101" priority="354">
      <formula>$S$15=TRUE</formula>
    </cfRule>
  </conditionalFormatting>
  <conditionalFormatting sqref="F13">
    <cfRule type="expression" dxfId="100" priority="355">
      <formula>$T$15=TRUE</formula>
    </cfRule>
  </conditionalFormatting>
  <conditionalFormatting sqref="C66:C69">
    <cfRule type="expression" dxfId="99" priority="9">
      <formula>$R$64=0</formula>
    </cfRule>
  </conditionalFormatting>
  <conditionalFormatting sqref="G66:G69 C66:C69">
    <cfRule type="expression" priority="8">
      <formula>OR($R$64=1,$R$64=2)</formula>
    </cfRule>
  </conditionalFormatting>
  <conditionalFormatting sqref="F11:J11">
    <cfRule type="expression" dxfId="98" priority="7">
      <formula>$R$15=TRUE</formula>
    </cfRule>
  </conditionalFormatting>
  <conditionalFormatting sqref="F12:J12">
    <cfRule type="expression" dxfId="97" priority="6">
      <formula>$S$15=TRUE</formula>
    </cfRule>
  </conditionalFormatting>
  <conditionalFormatting sqref="F13:G13">
    <cfRule type="expression" dxfId="96" priority="5">
      <formula>$T$15=TRUE</formula>
    </cfRule>
  </conditionalFormatting>
  <conditionalFormatting sqref="F10:G10">
    <cfRule type="expression" dxfId="95" priority="4">
      <formula>$R$10=1</formula>
    </cfRule>
  </conditionalFormatting>
  <conditionalFormatting sqref="C25:F25">
    <cfRule type="expression" dxfId="94" priority="2">
      <formula>AND($R$23=TRUE,$R$26=0)</formula>
    </cfRule>
  </conditionalFormatting>
  <conditionalFormatting sqref="C33:F33">
    <cfRule type="expression" dxfId="93" priority="1">
      <formula>AND($R$31=TRUE,$R$34=0)</formula>
    </cfRule>
  </conditionalFormatting>
  <dataValidations count="6">
    <dataValidation type="list" allowBlank="1" showInputMessage="1" showErrorMessage="1" sqref="C11:C13 C40:C45 G40:G45 C81:C82 C78 C94:C95 G63 G48 C51:C54 G78 G81:G82 G66:G69 C63 G94:G95 G91 G51:G53 G23:G24 G31:G32 C31:C32 F32 C23:C24 C91 C48 C66:C69" xr:uid="{00000000-0002-0000-0200-000000000000}">
      <formula1>"□,☑"</formula1>
    </dataValidation>
    <dataValidation type="textLength" allowBlank="1" showInputMessage="1" showErrorMessage="1" prompt="120文字以内で入力してください。" sqref="C60:L60" xr:uid="{00000000-0002-0000-0200-000001000000}">
      <formula1>1</formula1>
      <formula2>130</formula2>
    </dataValidation>
    <dataValidation type="textLength" allowBlank="1" showInputMessage="1" showErrorMessage="1" prompt="200文字以内で入力してください。" sqref="C108:L108" xr:uid="{00000000-0002-0000-0200-000002000000}">
      <formula1>1</formula1>
      <formula2>200</formula2>
    </dataValidation>
    <dataValidation errorStyle="information" allowBlank="1" showInputMessage="1" prompt="180文字以内で入力してください" sqref="C110:L114 C103:L107" xr:uid="{00000000-0002-0000-0200-000003000000}"/>
    <dataValidation allowBlank="1" showInputMessage="1" prompt="130文字以内で入力してください" sqref="C98:L100 C85:L87 C72:L74 C57:L59 C34:L36 C18:L20 C26:L28" xr:uid="{00000000-0002-0000-0200-000004000000}"/>
    <dataValidation imeMode="off" allowBlank="1" showInputMessage="1" showErrorMessage="1" sqref="E5:F5" xr:uid="{00000000-0002-0000-0200-000005000000}"/>
  </dataValidations>
  <printOptions horizontalCentered="1"/>
  <pageMargins left="0.51181102362204722" right="0.35433070866141736" top="0.39370078740157483" bottom="0.39370078740157483" header="0.27559055118110237" footer="0.27559055118110237"/>
  <pageSetup paperSize="9" scale="80" fitToWidth="0" fitToHeight="0" orientation="portrait" blackAndWhite="1" r:id="rId1"/>
  <headerFooter>
    <oddFooter>&amp;R&amp;P/&amp;N</oddFooter>
  </headerFooter>
  <rowBreaks count="1" manualBreakCount="1">
    <brk id="60" max="1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249977111117893"/>
  </sheetPr>
  <dimension ref="A1:AD224"/>
  <sheetViews>
    <sheetView showGridLines="0" view="pageBreakPreview" zoomScaleNormal="85" zoomScaleSheetLayoutView="100" workbookViewId="0">
      <selection activeCell="C8" sqref="C8"/>
    </sheetView>
  </sheetViews>
  <sheetFormatPr defaultColWidth="9" defaultRowHeight="15" x14ac:dyDescent="0.45"/>
  <cols>
    <col min="1" max="1" width="1.69921875" style="1" customWidth="1"/>
    <col min="2" max="2" width="4.09765625" style="2" customWidth="1"/>
    <col min="3" max="3" width="8.69921875" style="5" customWidth="1"/>
    <col min="4" max="10" width="8.69921875" style="1" customWidth="1"/>
    <col min="11" max="11" width="7.8984375" style="1" customWidth="1"/>
    <col min="12" max="12" width="8.69921875" style="1" customWidth="1"/>
    <col min="13" max="13" width="2.8984375" style="268" customWidth="1"/>
    <col min="14" max="14" width="3.3984375" style="54" customWidth="1"/>
    <col min="15" max="15" width="3.3984375" style="250" hidden="1" customWidth="1"/>
    <col min="16" max="16" width="10.69921875" style="110" hidden="1" customWidth="1"/>
    <col min="17" max="17" width="9.3984375" style="29" hidden="1" customWidth="1"/>
    <col min="18" max="18" width="9.3984375" style="134" hidden="1" customWidth="1"/>
    <col min="19" max="19" width="12.19921875" style="29" hidden="1" customWidth="1"/>
    <col min="20" max="20" width="9.3984375" style="29" hidden="1" customWidth="1"/>
    <col min="21" max="23" width="5.69921875" style="11" hidden="1" customWidth="1"/>
    <col min="24" max="24" width="9" style="1" hidden="1" customWidth="1"/>
    <col min="25" max="26" width="9" style="1" customWidth="1"/>
    <col min="27" max="16384" width="9" style="1"/>
  </cols>
  <sheetData>
    <row r="1" spans="2:30" s="58" customFormat="1" x14ac:dyDescent="0.45">
      <c r="B1" s="136" t="s">
        <v>485</v>
      </c>
      <c r="C1" s="137"/>
      <c r="D1" s="138"/>
      <c r="E1" s="138"/>
      <c r="F1" s="136"/>
      <c r="K1" s="82"/>
      <c r="M1" s="268"/>
      <c r="N1" s="66"/>
      <c r="O1" s="250"/>
      <c r="P1" s="114"/>
      <c r="R1" s="131"/>
      <c r="U1" s="113"/>
      <c r="V1" s="113"/>
      <c r="W1" s="113"/>
      <c r="Z1" s="92"/>
    </row>
    <row r="2" spans="2:30" s="58" customFormat="1" x14ac:dyDescent="0.45">
      <c r="C2" s="82"/>
      <c r="F2" s="59"/>
      <c r="K2" s="82"/>
      <c r="M2" s="268"/>
      <c r="N2" s="66"/>
      <c r="O2" s="250"/>
      <c r="P2" s="110"/>
      <c r="R2" s="131"/>
      <c r="S2" s="29"/>
      <c r="T2" s="29"/>
      <c r="U2" s="64"/>
      <c r="V2" s="64"/>
      <c r="W2" s="64"/>
      <c r="Z2" s="92"/>
    </row>
    <row r="3" spans="2:30" s="58" customFormat="1" ht="18" customHeight="1" x14ac:dyDescent="0.45">
      <c r="C3" s="82" t="s">
        <v>63</v>
      </c>
      <c r="D3" s="558">
        <f>'様式第6号-2（共通）'!$E$5</f>
        <v>0</v>
      </c>
      <c r="E3" s="558"/>
      <c r="M3" s="268"/>
      <c r="N3" s="66"/>
      <c r="O3" s="251"/>
      <c r="P3" s="57"/>
      <c r="Q3" s="61" t="s">
        <v>189</v>
      </c>
      <c r="R3" s="132"/>
      <c r="S3" s="30"/>
      <c r="T3" s="30"/>
      <c r="U3" s="60"/>
      <c r="V3" s="60"/>
      <c r="W3" s="60"/>
      <c r="X3" s="62"/>
      <c r="Y3" s="62"/>
      <c r="Z3" s="63"/>
      <c r="AB3" s="64"/>
      <c r="AC3" s="65"/>
      <c r="AD3" s="64"/>
    </row>
    <row r="4" spans="2:30" s="58" customFormat="1" ht="18" customHeight="1" x14ac:dyDescent="0.45">
      <c r="C4" s="82" t="s">
        <v>197</v>
      </c>
      <c r="D4" s="558">
        <f>'様式第6号-2（共通）'!$E$6</f>
        <v>0</v>
      </c>
      <c r="E4" s="558"/>
      <c r="F4" s="558"/>
      <c r="G4" s="558"/>
      <c r="H4" s="558"/>
      <c r="I4" s="558"/>
      <c r="J4" s="558"/>
      <c r="K4" s="558"/>
      <c r="M4" s="268"/>
      <c r="N4" s="66"/>
      <c r="O4" s="251"/>
      <c r="P4" s="57"/>
      <c r="Q4" s="61"/>
      <c r="R4" s="132"/>
      <c r="S4" s="30"/>
      <c r="T4" s="30"/>
      <c r="U4" s="60"/>
      <c r="V4" s="60"/>
      <c r="W4" s="60"/>
      <c r="X4" s="62"/>
      <c r="Y4" s="62"/>
      <c r="Z4" s="63"/>
      <c r="AB4" s="64"/>
      <c r="AC4" s="65"/>
      <c r="AD4" s="64"/>
    </row>
    <row r="5" spans="2:30" s="58" customFormat="1" ht="18" customHeight="1" x14ac:dyDescent="0.45">
      <c r="C5" s="82" t="s">
        <v>64</v>
      </c>
      <c r="D5" s="558">
        <f>'様式第6号-2（共通）'!$E$7</f>
        <v>0</v>
      </c>
      <c r="E5" s="558"/>
      <c r="F5" s="558"/>
      <c r="G5" s="558"/>
      <c r="H5" s="558"/>
      <c r="I5" s="558"/>
      <c r="J5" s="558"/>
      <c r="K5" s="558"/>
      <c r="M5" s="268"/>
      <c r="N5" s="66"/>
      <c r="O5" s="251"/>
      <c r="P5" s="57"/>
      <c r="Q5" s="61"/>
      <c r="R5" s="132"/>
      <c r="S5" s="30"/>
      <c r="T5" s="30"/>
      <c r="U5" s="60"/>
      <c r="V5" s="60"/>
      <c r="W5" s="60"/>
      <c r="X5" s="62"/>
      <c r="Y5" s="62"/>
      <c r="Z5" s="63"/>
      <c r="AB5" s="64"/>
      <c r="AC5" s="65"/>
      <c r="AD5" s="64"/>
    </row>
    <row r="6" spans="2:30" s="58" customFormat="1" x14ac:dyDescent="0.45">
      <c r="B6" s="59"/>
      <c r="C6" s="82"/>
      <c r="M6" s="268"/>
      <c r="N6" s="66"/>
      <c r="O6" s="250"/>
      <c r="P6" s="110" t="s">
        <v>527</v>
      </c>
      <c r="Q6" s="72">
        <f>COUNTIF(C10:C11,"☑")+COUNTIF(G8:G11,"☑")</f>
        <v>0</v>
      </c>
      <c r="R6" s="131"/>
      <c r="S6" s="29"/>
      <c r="T6" s="29"/>
      <c r="U6" s="64"/>
      <c r="V6" s="64"/>
      <c r="W6" s="64"/>
    </row>
    <row r="7" spans="2:30" s="58" customFormat="1" ht="18.75" customHeight="1" x14ac:dyDescent="0.45">
      <c r="B7" s="59" t="s">
        <v>331</v>
      </c>
      <c r="C7" s="82"/>
      <c r="G7" s="386" t="s">
        <v>30</v>
      </c>
      <c r="M7" s="268"/>
      <c r="N7" s="66"/>
      <c r="O7" s="250"/>
      <c r="P7" s="110"/>
      <c r="Q7" s="72">
        <f>COUNTIF(C8:C11,"☑")+COUNTIF(G8:G11,"☑")</f>
        <v>0</v>
      </c>
      <c r="R7" s="133"/>
      <c r="S7" s="29"/>
      <c r="T7" s="29"/>
      <c r="U7" s="64"/>
      <c r="V7" s="64"/>
      <c r="W7" s="64"/>
    </row>
    <row r="8" spans="2:30" ht="18.75" customHeight="1" x14ac:dyDescent="0.45">
      <c r="C8" s="140" t="s">
        <v>189</v>
      </c>
      <c r="D8" s="59" t="s">
        <v>80</v>
      </c>
      <c r="E8" s="58"/>
      <c r="G8" s="140" t="s">
        <v>189</v>
      </c>
      <c r="H8" s="59" t="s">
        <v>208</v>
      </c>
      <c r="P8" s="112" t="s">
        <v>335</v>
      </c>
      <c r="Q8" s="29" t="b">
        <f>COUNTIF(C8:H11,"□")&lt;&gt;8</f>
        <v>0</v>
      </c>
      <c r="U8" s="11" t="s">
        <v>213</v>
      </c>
      <c r="V8" s="11" t="s">
        <v>248</v>
      </c>
    </row>
    <row r="9" spans="2:30" ht="18.75" customHeight="1" x14ac:dyDescent="0.45">
      <c r="C9" s="140" t="s">
        <v>189</v>
      </c>
      <c r="D9" s="59" t="s">
        <v>3</v>
      </c>
      <c r="E9" s="58"/>
      <c r="G9" s="140" t="s">
        <v>189</v>
      </c>
      <c r="H9" s="58" t="s">
        <v>473</v>
      </c>
      <c r="J9" s="37"/>
      <c r="Q9" s="58" t="b">
        <f>COUNTIF(C8,"□")&lt;&gt;1</f>
        <v>0</v>
      </c>
      <c r="U9" s="11" t="s">
        <v>214</v>
      </c>
      <c r="V9" s="11" t="s">
        <v>249</v>
      </c>
    </row>
    <row r="10" spans="2:30" s="58" customFormat="1" ht="18.75" customHeight="1" x14ac:dyDescent="0.45">
      <c r="B10" s="59"/>
      <c r="C10" s="140" t="s">
        <v>189</v>
      </c>
      <c r="D10" s="59" t="s">
        <v>209</v>
      </c>
      <c r="G10" s="140" t="s">
        <v>189</v>
      </c>
      <c r="H10" s="59" t="s">
        <v>81</v>
      </c>
      <c r="M10" s="268"/>
      <c r="N10" s="66"/>
      <c r="O10" s="250"/>
      <c r="P10" s="110"/>
      <c r="Q10" s="58" t="b">
        <f>COUNTIF(C9,"□")&lt;&gt;1</f>
        <v>0</v>
      </c>
      <c r="R10" s="131"/>
      <c r="S10" s="29"/>
      <c r="T10" s="29"/>
      <c r="U10" s="64" t="s">
        <v>105</v>
      </c>
      <c r="V10" s="64" t="s">
        <v>250</v>
      </c>
      <c r="W10" s="64"/>
    </row>
    <row r="11" spans="2:30" ht="18.75" customHeight="1" x14ac:dyDescent="0.45">
      <c r="C11" s="140" t="s">
        <v>189</v>
      </c>
      <c r="D11" s="59" t="s">
        <v>4</v>
      </c>
      <c r="E11" s="58"/>
      <c r="G11" s="140" t="s">
        <v>189</v>
      </c>
      <c r="H11" s="59" t="s">
        <v>82</v>
      </c>
      <c r="I11" s="58"/>
      <c r="Q11" s="58"/>
      <c r="U11" s="11" t="s">
        <v>106</v>
      </c>
    </row>
    <row r="12" spans="2:30" ht="18.75" customHeight="1" x14ac:dyDescent="0.45"/>
    <row r="13" spans="2:30" s="58" customFormat="1" ht="18.75" customHeight="1" x14ac:dyDescent="0.45">
      <c r="B13" s="59" t="s">
        <v>709</v>
      </c>
      <c r="C13" s="82"/>
      <c r="I13" s="387"/>
      <c r="M13" s="268"/>
      <c r="N13" s="66"/>
      <c r="O13" s="250"/>
      <c r="P13" s="110"/>
      <c r="Q13" s="72">
        <f>COUNTIF(C14:C15,"☑")+COUNTIF(G14:G14,"☑")+COUNTIF(G15,"☑")</f>
        <v>0</v>
      </c>
      <c r="R13" s="133"/>
      <c r="U13" s="64"/>
      <c r="V13" s="64"/>
      <c r="W13" s="64"/>
    </row>
    <row r="14" spans="2:30" s="58" customFormat="1" ht="18.75" customHeight="1" x14ac:dyDescent="0.45">
      <c r="B14" s="95"/>
      <c r="C14" s="140" t="s">
        <v>189</v>
      </c>
      <c r="D14" s="59" t="s">
        <v>88</v>
      </c>
      <c r="G14" s="140" t="s">
        <v>189</v>
      </c>
      <c r="H14" s="58" t="s">
        <v>85</v>
      </c>
      <c r="J14" s="37" t="str">
        <f>IF(Q13&gt;1,"1つだけ選択してください！","")</f>
        <v/>
      </c>
      <c r="K14" s="72"/>
      <c r="L14" s="72"/>
      <c r="M14" s="268"/>
      <c r="N14" s="66"/>
      <c r="O14" s="252" t="s">
        <v>629</v>
      </c>
      <c r="P14" s="112" t="s">
        <v>335</v>
      </c>
      <c r="Q14" s="58" t="b">
        <f>COUNTIF(C14:G16,"□")&lt;&gt;5</f>
        <v>0</v>
      </c>
      <c r="R14" s="131"/>
      <c r="S14" s="29"/>
      <c r="T14" s="29"/>
      <c r="U14" s="64" t="s">
        <v>108</v>
      </c>
      <c r="V14" s="64" t="s">
        <v>251</v>
      </c>
      <c r="W14" s="64" t="s">
        <v>252</v>
      </c>
    </row>
    <row r="15" spans="2:30" s="58" customFormat="1" ht="18.75" customHeight="1" x14ac:dyDescent="0.45">
      <c r="B15" s="95"/>
      <c r="C15" s="140" t="s">
        <v>189</v>
      </c>
      <c r="D15" s="58" t="s">
        <v>83</v>
      </c>
      <c r="G15" s="140" t="s">
        <v>189</v>
      </c>
      <c r="H15" s="59" t="s">
        <v>86</v>
      </c>
      <c r="M15" s="268"/>
      <c r="N15" s="66"/>
      <c r="O15" s="250"/>
      <c r="P15" s="110"/>
      <c r="R15" s="131"/>
      <c r="S15" s="29"/>
      <c r="T15" s="29"/>
      <c r="U15" s="64" t="s">
        <v>109</v>
      </c>
      <c r="V15" s="64" t="s">
        <v>253</v>
      </c>
      <c r="W15" s="64"/>
    </row>
    <row r="16" spans="2:30" s="58" customFormat="1" ht="18.75" customHeight="1" x14ac:dyDescent="0.45">
      <c r="B16" s="95"/>
      <c r="C16" s="140" t="s">
        <v>189</v>
      </c>
      <c r="D16" s="58" t="s">
        <v>84</v>
      </c>
      <c r="E16" s="43"/>
      <c r="F16" s="43"/>
      <c r="G16" s="43"/>
      <c r="H16" s="43"/>
      <c r="I16" s="43"/>
      <c r="J16" s="43"/>
      <c r="K16" s="43"/>
      <c r="L16" s="43"/>
      <c r="M16" s="268"/>
      <c r="N16" s="66"/>
      <c r="O16" s="250"/>
      <c r="P16" s="110"/>
      <c r="R16" s="131"/>
      <c r="S16" s="29"/>
      <c r="T16" s="29"/>
      <c r="U16" s="64"/>
      <c r="V16" s="64"/>
      <c r="W16" s="64"/>
    </row>
    <row r="17" spans="2:23" s="58" customFormat="1" ht="18.75" customHeight="1" x14ac:dyDescent="0.45">
      <c r="B17" s="95"/>
      <c r="C17" s="43"/>
      <c r="D17" s="43"/>
      <c r="E17" s="43"/>
      <c r="F17" s="43"/>
      <c r="G17" s="43"/>
      <c r="H17" s="43"/>
      <c r="I17" s="43"/>
      <c r="J17" s="43"/>
      <c r="K17" s="43"/>
      <c r="L17" s="43"/>
      <c r="M17" s="268"/>
      <c r="N17" s="66"/>
      <c r="O17" s="250"/>
      <c r="P17" s="110"/>
      <c r="R17" s="131"/>
      <c r="S17" s="29"/>
      <c r="T17" s="29"/>
      <c r="U17" s="113"/>
      <c r="V17" s="113"/>
      <c r="W17" s="113"/>
    </row>
    <row r="18" spans="2:23" s="58" customFormat="1" ht="18.75" customHeight="1" x14ac:dyDescent="0.45">
      <c r="B18" s="59" t="s">
        <v>136</v>
      </c>
      <c r="C18" s="102"/>
      <c r="D18" s="43"/>
      <c r="E18" s="43"/>
      <c r="F18" s="43"/>
      <c r="G18" s="386" t="s">
        <v>30</v>
      </c>
      <c r="H18" s="55"/>
      <c r="I18" s="55"/>
      <c r="J18" s="55"/>
      <c r="K18" s="43"/>
      <c r="L18" s="43"/>
      <c r="M18" s="268"/>
      <c r="N18" s="66"/>
      <c r="O18" s="250"/>
      <c r="P18" s="110"/>
      <c r="Q18" s="72">
        <f>COUNTIF(C19:C20,"☑")+COUNTIF(G19:G20,"☑")+COUNTIF(C21,"☑")</f>
        <v>0</v>
      </c>
      <c r="R18" s="133"/>
      <c r="S18" s="29"/>
      <c r="T18" s="29"/>
      <c r="U18" s="64"/>
      <c r="V18" s="64"/>
      <c r="W18" s="64"/>
    </row>
    <row r="19" spans="2:23" s="58" customFormat="1" ht="18.75" customHeight="1" x14ac:dyDescent="0.45">
      <c r="B19" s="59"/>
      <c r="C19" s="140" t="s">
        <v>189</v>
      </c>
      <c r="D19" s="59" t="s">
        <v>91</v>
      </c>
      <c r="E19" s="43"/>
      <c r="G19" s="140" t="s">
        <v>189</v>
      </c>
      <c r="H19" s="58" t="s">
        <v>90</v>
      </c>
      <c r="K19" s="43"/>
      <c r="L19" s="43"/>
      <c r="M19" s="268"/>
      <c r="N19" s="66"/>
      <c r="O19" s="250"/>
      <c r="P19" s="112" t="s">
        <v>335</v>
      </c>
      <c r="Q19" s="58" t="b">
        <f>COUNTIF(C19:G21,"□")&lt;&gt;5</f>
        <v>0</v>
      </c>
      <c r="R19" s="131"/>
      <c r="S19" s="29"/>
      <c r="T19" s="29"/>
      <c r="U19" s="64" t="s">
        <v>110</v>
      </c>
      <c r="V19" s="64" t="s">
        <v>256</v>
      </c>
      <c r="W19" s="64" t="s">
        <v>254</v>
      </c>
    </row>
    <row r="20" spans="2:23" s="58" customFormat="1" ht="18.75" customHeight="1" x14ac:dyDescent="0.45">
      <c r="B20" s="59"/>
      <c r="C20" s="140" t="s">
        <v>189</v>
      </c>
      <c r="D20" s="58" t="s">
        <v>89</v>
      </c>
      <c r="G20" s="140" t="s">
        <v>189</v>
      </c>
      <c r="H20" s="58" t="s">
        <v>330</v>
      </c>
      <c r="M20" s="268"/>
      <c r="N20" s="66"/>
      <c r="O20" s="250"/>
      <c r="P20" s="112" t="s">
        <v>358</v>
      </c>
      <c r="Q20" s="58" t="b">
        <f>COUNTIF(C21,"□")&lt;&gt;1</f>
        <v>0</v>
      </c>
      <c r="R20" s="131"/>
      <c r="S20" s="29"/>
      <c r="T20" s="29"/>
      <c r="U20" s="64" t="s">
        <v>111</v>
      </c>
      <c r="V20" s="64" t="s">
        <v>246</v>
      </c>
      <c r="W20" s="64"/>
    </row>
    <row r="21" spans="2:23" s="58" customFormat="1" ht="18.75" customHeight="1" x14ac:dyDescent="0.45">
      <c r="B21" s="59"/>
      <c r="C21" s="140" t="s">
        <v>189</v>
      </c>
      <c r="D21" s="72" t="s">
        <v>39</v>
      </c>
      <c r="F21" s="119"/>
      <c r="M21" s="268"/>
      <c r="N21" s="66"/>
      <c r="O21" s="250"/>
      <c r="P21" s="112"/>
      <c r="R21" s="131"/>
      <c r="S21" s="29"/>
      <c r="T21" s="29"/>
      <c r="U21" s="113"/>
      <c r="V21" s="113"/>
      <c r="W21" s="113"/>
    </row>
    <row r="22" spans="2:23" s="58" customFormat="1" ht="18.75" customHeight="1" thickBot="1" x14ac:dyDescent="0.5">
      <c r="B22" s="59"/>
      <c r="C22" s="96" t="s">
        <v>199</v>
      </c>
      <c r="D22" s="97"/>
      <c r="E22" s="97"/>
      <c r="F22" s="72"/>
      <c r="G22" s="72"/>
      <c r="K22" s="122" t="s">
        <v>198</v>
      </c>
      <c r="M22" s="268"/>
      <c r="N22" s="66"/>
      <c r="O22" s="250"/>
      <c r="P22" s="110"/>
      <c r="R22" s="131"/>
      <c r="S22" s="29"/>
      <c r="T22" s="29"/>
      <c r="U22" s="64"/>
      <c r="V22" s="64"/>
      <c r="W22" s="64"/>
    </row>
    <row r="23" spans="2:23" s="90" customFormat="1" ht="18.75" customHeight="1" x14ac:dyDescent="0.45">
      <c r="B23" s="59"/>
      <c r="C23" s="549"/>
      <c r="D23" s="550"/>
      <c r="E23" s="550"/>
      <c r="F23" s="550"/>
      <c r="G23" s="550"/>
      <c r="H23" s="550"/>
      <c r="I23" s="550"/>
      <c r="J23" s="550"/>
      <c r="K23" s="550"/>
      <c r="L23" s="551"/>
      <c r="M23" s="269" t="str">
        <f>IF(LEN(C23)&gt;0, LEN(C23), "")</f>
        <v/>
      </c>
      <c r="N23" s="124"/>
      <c r="O23" s="253"/>
      <c r="P23" s="111"/>
      <c r="R23" s="131"/>
      <c r="S23" s="31"/>
      <c r="T23" s="31"/>
      <c r="U23" s="64" t="s">
        <v>113</v>
      </c>
      <c r="V23" s="64"/>
      <c r="W23" s="64"/>
    </row>
    <row r="24" spans="2:23" s="90" customFormat="1" ht="18.75" customHeight="1" x14ac:dyDescent="0.45">
      <c r="B24" s="59"/>
      <c r="C24" s="552"/>
      <c r="D24" s="553"/>
      <c r="E24" s="553"/>
      <c r="F24" s="553"/>
      <c r="G24" s="553"/>
      <c r="H24" s="553"/>
      <c r="I24" s="553"/>
      <c r="J24" s="553"/>
      <c r="K24" s="553"/>
      <c r="L24" s="554"/>
      <c r="M24" s="269"/>
      <c r="N24" s="124"/>
      <c r="O24" s="253"/>
      <c r="P24" s="111"/>
      <c r="R24" s="131"/>
      <c r="S24" s="31"/>
      <c r="T24" s="31"/>
      <c r="U24" s="113"/>
      <c r="V24" s="113"/>
      <c r="W24" s="113"/>
    </row>
    <row r="25" spans="2:23" s="58" customFormat="1" ht="18.75" customHeight="1" thickBot="1" x14ac:dyDescent="0.5">
      <c r="B25" s="59"/>
      <c r="C25" s="555"/>
      <c r="D25" s="556"/>
      <c r="E25" s="556"/>
      <c r="F25" s="556"/>
      <c r="G25" s="556"/>
      <c r="H25" s="556"/>
      <c r="I25" s="556"/>
      <c r="J25" s="556"/>
      <c r="K25" s="556"/>
      <c r="L25" s="557"/>
      <c r="M25" s="268"/>
      <c r="N25" s="66"/>
      <c r="O25" s="250"/>
      <c r="P25" s="110"/>
      <c r="R25" s="131"/>
      <c r="S25" s="29"/>
      <c r="T25" s="29"/>
      <c r="U25" s="64" t="s">
        <v>216</v>
      </c>
      <c r="V25" s="64" t="s">
        <v>255</v>
      </c>
      <c r="W25" s="64"/>
    </row>
    <row r="26" spans="2:23" s="58" customFormat="1" ht="18.75" customHeight="1" x14ac:dyDescent="0.45">
      <c r="B26" s="59"/>
      <c r="C26" s="82"/>
      <c r="D26" s="70"/>
      <c r="M26" s="268"/>
      <c r="N26" s="66"/>
      <c r="O26" s="250"/>
      <c r="P26" s="110"/>
      <c r="R26" s="131"/>
      <c r="S26" s="29"/>
      <c r="T26" s="29"/>
      <c r="U26" s="64"/>
      <c r="V26" s="64"/>
      <c r="W26" s="64"/>
    </row>
    <row r="27" spans="2:23" s="58" customFormat="1" ht="18.75" customHeight="1" x14ac:dyDescent="0.45">
      <c r="B27" s="59" t="s">
        <v>204</v>
      </c>
      <c r="C27" s="82"/>
      <c r="I27" s="386" t="s">
        <v>30</v>
      </c>
      <c r="M27" s="268"/>
      <c r="N27" s="66"/>
      <c r="O27" s="250"/>
      <c r="P27" s="110"/>
      <c r="R27" s="131"/>
      <c r="U27" s="64"/>
      <c r="V27" s="64"/>
      <c r="W27" s="64"/>
    </row>
    <row r="28" spans="2:23" s="58" customFormat="1" ht="18.75" customHeight="1" x14ac:dyDescent="0.45">
      <c r="B28" s="59"/>
      <c r="C28" s="59" t="s">
        <v>5</v>
      </c>
      <c r="M28" s="268"/>
      <c r="N28" s="66"/>
      <c r="O28" s="250"/>
      <c r="P28" s="112" t="s">
        <v>359</v>
      </c>
      <c r="Q28" s="72">
        <f>COUNTIF(C29:C30,"☑")+COUNTIF(G29:G30,"☑")+COUNTIF(C31,"☑")</f>
        <v>0</v>
      </c>
      <c r="R28" s="133"/>
      <c r="U28" s="64"/>
      <c r="V28" s="64"/>
      <c r="W28" s="64"/>
    </row>
    <row r="29" spans="2:23" s="72" customFormat="1" ht="18.75" customHeight="1" x14ac:dyDescent="0.45">
      <c r="B29" s="91"/>
      <c r="C29" s="140" t="s">
        <v>189</v>
      </c>
      <c r="D29" s="91" t="s">
        <v>205</v>
      </c>
      <c r="G29" s="140" t="s">
        <v>189</v>
      </c>
      <c r="H29" s="91" t="s">
        <v>93</v>
      </c>
      <c r="M29" s="270"/>
      <c r="N29" s="94"/>
      <c r="O29" s="159"/>
      <c r="P29" s="112" t="s">
        <v>335</v>
      </c>
      <c r="Q29" s="72" t="b">
        <f>COUNTIF(C29:I31,"□")&lt;&gt;5</f>
        <v>0</v>
      </c>
      <c r="R29" s="72" t="b">
        <f>COUNTIF(C29:H30,"□")&lt;&gt;4</f>
        <v>0</v>
      </c>
      <c r="U29" s="77" t="s">
        <v>117</v>
      </c>
      <c r="V29" s="77" t="s">
        <v>257</v>
      </c>
      <c r="W29" s="77" t="s">
        <v>259</v>
      </c>
    </row>
    <row r="30" spans="2:23" s="72" customFormat="1" ht="18.75" customHeight="1" x14ac:dyDescent="0.45">
      <c r="B30" s="91"/>
      <c r="C30" s="140" t="s">
        <v>189</v>
      </c>
      <c r="D30" s="91" t="s">
        <v>92</v>
      </c>
      <c r="G30" s="140" t="s">
        <v>189</v>
      </c>
      <c r="H30" s="91" t="s">
        <v>94</v>
      </c>
      <c r="M30" s="270"/>
      <c r="N30" s="94"/>
      <c r="O30" s="159"/>
      <c r="P30" s="112" t="s">
        <v>358</v>
      </c>
      <c r="Q30" s="72" t="b">
        <f>COUNTIF(C31,"□")&lt;&gt;1</f>
        <v>0</v>
      </c>
      <c r="R30" s="133"/>
      <c r="S30" s="32"/>
      <c r="T30" s="32"/>
      <c r="U30" s="77" t="s">
        <v>118</v>
      </c>
      <c r="V30" s="77" t="s">
        <v>258</v>
      </c>
      <c r="W30" s="77"/>
    </row>
    <row r="31" spans="2:23" s="72" customFormat="1" ht="18.75" customHeight="1" x14ac:dyDescent="0.45">
      <c r="B31" s="91"/>
      <c r="C31" s="140" t="s">
        <v>189</v>
      </c>
      <c r="D31" s="72" t="s">
        <v>39</v>
      </c>
      <c r="F31" s="119"/>
      <c r="G31" s="91"/>
      <c r="M31" s="270"/>
      <c r="N31" s="94"/>
      <c r="O31" s="159"/>
      <c r="P31" s="112"/>
      <c r="R31" s="133"/>
      <c r="S31" s="32"/>
      <c r="T31" s="32"/>
      <c r="U31" s="77"/>
      <c r="V31" s="77"/>
      <c r="W31" s="77"/>
    </row>
    <row r="32" spans="2:23" s="72" customFormat="1" ht="18.75" customHeight="1" thickBot="1" x14ac:dyDescent="0.5">
      <c r="B32" s="91"/>
      <c r="C32" s="96" t="s">
        <v>199</v>
      </c>
      <c r="D32" s="97"/>
      <c r="E32" s="97"/>
      <c r="K32" s="66" t="s">
        <v>198</v>
      </c>
      <c r="M32" s="270"/>
      <c r="N32" s="94"/>
      <c r="O32" s="159"/>
      <c r="P32" s="112"/>
      <c r="R32" s="133"/>
      <c r="S32" s="32"/>
      <c r="T32" s="32"/>
      <c r="U32" s="77"/>
      <c r="V32" s="77"/>
      <c r="W32" s="77"/>
    </row>
    <row r="33" spans="1:23" s="72" customFormat="1" ht="18.75" customHeight="1" x14ac:dyDescent="0.45">
      <c r="B33" s="91"/>
      <c r="C33" s="569"/>
      <c r="D33" s="570"/>
      <c r="E33" s="570"/>
      <c r="F33" s="570"/>
      <c r="G33" s="570"/>
      <c r="H33" s="570"/>
      <c r="I33" s="570"/>
      <c r="J33" s="570"/>
      <c r="K33" s="570"/>
      <c r="L33" s="571"/>
      <c r="M33" s="270" t="str">
        <f>IF(LEN(C33)&gt;0, LEN(C33), "")</f>
        <v/>
      </c>
      <c r="N33" s="94"/>
      <c r="O33" s="159"/>
      <c r="P33" s="112"/>
      <c r="R33" s="133"/>
      <c r="S33" s="32"/>
      <c r="T33" s="32"/>
      <c r="U33" s="77" t="s">
        <v>217</v>
      </c>
      <c r="V33" s="77"/>
      <c r="W33" s="77"/>
    </row>
    <row r="34" spans="1:23" s="72" customFormat="1" ht="18.75" customHeight="1" x14ac:dyDescent="0.45">
      <c r="B34" s="91"/>
      <c r="C34" s="572"/>
      <c r="D34" s="573"/>
      <c r="E34" s="573"/>
      <c r="F34" s="573"/>
      <c r="G34" s="573"/>
      <c r="H34" s="573"/>
      <c r="I34" s="573"/>
      <c r="J34" s="573"/>
      <c r="K34" s="573"/>
      <c r="L34" s="574"/>
      <c r="M34" s="270"/>
      <c r="N34" s="94"/>
      <c r="O34" s="159"/>
      <c r="P34" s="112"/>
      <c r="R34" s="133"/>
      <c r="S34" s="32"/>
      <c r="T34" s="32"/>
      <c r="U34" s="77"/>
      <c r="V34" s="77"/>
      <c r="W34" s="77"/>
    </row>
    <row r="35" spans="1:23" s="72" customFormat="1" ht="18.75" customHeight="1" thickBot="1" x14ac:dyDescent="0.5">
      <c r="B35" s="91"/>
      <c r="C35" s="575"/>
      <c r="D35" s="576"/>
      <c r="E35" s="576"/>
      <c r="F35" s="576"/>
      <c r="G35" s="576"/>
      <c r="H35" s="576"/>
      <c r="I35" s="576"/>
      <c r="J35" s="576"/>
      <c r="K35" s="576"/>
      <c r="L35" s="577"/>
      <c r="M35" s="270"/>
      <c r="N35" s="94"/>
      <c r="O35" s="159"/>
      <c r="P35" s="112"/>
      <c r="R35" s="133"/>
      <c r="S35" s="32"/>
      <c r="T35" s="32"/>
      <c r="U35" s="77" t="s">
        <v>219</v>
      </c>
      <c r="V35" s="77" t="s">
        <v>278</v>
      </c>
      <c r="W35" s="77"/>
    </row>
    <row r="36" spans="1:23" s="72" customFormat="1" ht="18.75" customHeight="1" x14ac:dyDescent="0.45">
      <c r="B36" s="91"/>
      <c r="C36" s="56"/>
      <c r="D36" s="55"/>
      <c r="E36" s="55"/>
      <c r="F36" s="55"/>
      <c r="G36" s="55"/>
      <c r="H36" s="55"/>
      <c r="I36" s="55"/>
      <c r="J36" s="55"/>
      <c r="K36" s="55"/>
      <c r="L36" s="55"/>
      <c r="M36" s="270"/>
      <c r="N36" s="94"/>
      <c r="O36" s="159"/>
      <c r="P36" s="112"/>
      <c r="R36" s="133"/>
      <c r="S36" s="32"/>
      <c r="T36" s="32"/>
      <c r="U36" s="77"/>
      <c r="V36" s="77"/>
      <c r="W36" s="77"/>
    </row>
    <row r="37" spans="1:23" s="72" customFormat="1" ht="18.75" customHeight="1" x14ac:dyDescent="0.45">
      <c r="A37" s="143"/>
      <c r="B37" s="91" t="s">
        <v>556</v>
      </c>
      <c r="C37" s="56"/>
      <c r="D37" s="55"/>
      <c r="E37" s="55"/>
      <c r="F37" s="55"/>
      <c r="G37" s="55"/>
      <c r="H37" s="55"/>
      <c r="I37" s="55"/>
      <c r="J37" s="55"/>
      <c r="K37" s="55"/>
      <c r="L37" s="55"/>
      <c r="M37" s="270"/>
      <c r="N37" s="94"/>
      <c r="O37" s="159"/>
      <c r="P37" s="112"/>
      <c r="R37" s="133"/>
      <c r="S37" s="32"/>
      <c r="T37" s="32"/>
      <c r="U37" s="77"/>
      <c r="V37" s="77"/>
      <c r="W37" s="77"/>
    </row>
    <row r="38" spans="1:23" s="72" customFormat="1" ht="18.75" customHeight="1" x14ac:dyDescent="0.45">
      <c r="B38" s="139"/>
      <c r="C38" s="140" t="s">
        <v>189</v>
      </c>
      <c r="D38" s="158" t="s">
        <v>487</v>
      </c>
      <c r="J38" s="159" t="str">
        <f>IF(C38="☑","②~②-4は回答不要。設問④へ","")</f>
        <v/>
      </c>
      <c r="K38" s="159"/>
      <c r="L38" s="159"/>
      <c r="M38" s="270"/>
      <c r="N38" s="94"/>
      <c r="O38" s="159"/>
      <c r="P38" s="112"/>
      <c r="Q38" s="72" t="b">
        <f>COUNTIF(C38,"□")&lt;&gt;1</f>
        <v>0</v>
      </c>
      <c r="R38" s="133"/>
      <c r="S38" s="32"/>
      <c r="T38" s="32"/>
      <c r="U38" s="77"/>
      <c r="V38" s="77"/>
      <c r="W38" s="77"/>
    </row>
    <row r="39" spans="1:23" s="72" customFormat="1" ht="18.75" customHeight="1" x14ac:dyDescent="0.45">
      <c r="A39" s="143"/>
      <c r="B39" s="85" t="s">
        <v>304</v>
      </c>
      <c r="C39" s="91" t="s">
        <v>98</v>
      </c>
      <c r="G39" s="385" t="s">
        <v>351</v>
      </c>
      <c r="I39" s="37" t="str">
        <f>IF(Q39&gt;1,"1つだけ選択してください！","")</f>
        <v/>
      </c>
      <c r="M39" s="270"/>
      <c r="O39" s="159" t="s">
        <v>628</v>
      </c>
      <c r="P39" s="112" t="s">
        <v>359</v>
      </c>
      <c r="Q39" s="72">
        <f>COUNTIF(C40:C41,"☑")+COUNTIF(G40:G41,"☑")</f>
        <v>0</v>
      </c>
      <c r="R39" s="133"/>
      <c r="S39" s="32"/>
      <c r="T39" s="32"/>
      <c r="U39" s="77"/>
      <c r="V39" s="77"/>
      <c r="W39" s="77"/>
    </row>
    <row r="40" spans="1:23" s="72" customFormat="1" ht="18.75" customHeight="1" x14ac:dyDescent="0.45">
      <c r="B40" s="91"/>
      <c r="C40" s="140" t="s">
        <v>189</v>
      </c>
      <c r="D40" s="91" t="s">
        <v>206</v>
      </c>
      <c r="G40" s="140" t="s">
        <v>189</v>
      </c>
      <c r="H40" s="72" t="s">
        <v>363</v>
      </c>
      <c r="M40" s="270"/>
      <c r="N40" s="94"/>
      <c r="O40" s="159"/>
      <c r="P40" s="112" t="s">
        <v>335</v>
      </c>
      <c r="Q40" s="72" t="b">
        <f>COUNTIF(C40:H41,"□")&lt;&gt;4</f>
        <v>0</v>
      </c>
      <c r="R40" s="133" t="s">
        <v>357</v>
      </c>
      <c r="S40" s="32" t="b">
        <f>COUNTIF(C40,"□")&lt;&gt;1</f>
        <v>0</v>
      </c>
      <c r="U40" s="77" t="s">
        <v>121</v>
      </c>
      <c r="V40" s="77" t="s">
        <v>260</v>
      </c>
      <c r="W40" s="77"/>
    </row>
    <row r="41" spans="1:23" s="72" customFormat="1" ht="18.75" customHeight="1" x14ac:dyDescent="0.45">
      <c r="B41" s="98"/>
      <c r="C41" s="140" t="s">
        <v>189</v>
      </c>
      <c r="D41" s="72" t="s">
        <v>96</v>
      </c>
      <c r="G41" s="140" t="s">
        <v>189</v>
      </c>
      <c r="H41" s="72" t="s">
        <v>95</v>
      </c>
      <c r="M41" s="270"/>
      <c r="N41" s="94"/>
      <c r="O41" s="159"/>
      <c r="P41" s="112" t="s">
        <v>355</v>
      </c>
      <c r="Q41" s="72" t="b">
        <f>COUNTIF(C41,"□")&lt;&gt;1</f>
        <v>0</v>
      </c>
      <c r="R41" s="133" t="s">
        <v>356</v>
      </c>
      <c r="S41" s="32" t="b">
        <f>COUNTIF(G40,"□")&lt;&gt;1</f>
        <v>0</v>
      </c>
      <c r="T41" s="32"/>
      <c r="U41" s="77" t="s">
        <v>122</v>
      </c>
      <c r="V41" s="77" t="s">
        <v>261</v>
      </c>
      <c r="W41" s="77"/>
    </row>
    <row r="42" spans="1:23" s="72" customFormat="1" ht="18.75" customHeight="1" thickBot="1" x14ac:dyDescent="0.5">
      <c r="B42" s="98"/>
      <c r="C42" s="96" t="s">
        <v>200</v>
      </c>
      <c r="D42" s="96"/>
      <c r="E42" s="96"/>
      <c r="F42" s="96"/>
      <c r="G42" s="96"/>
      <c r="H42" s="96"/>
      <c r="K42" s="66" t="s">
        <v>198</v>
      </c>
      <c r="L42" s="94"/>
      <c r="M42" s="270"/>
      <c r="N42" s="94"/>
      <c r="O42" s="159"/>
      <c r="P42" s="112"/>
      <c r="R42" s="133" t="s">
        <v>677</v>
      </c>
      <c r="S42" s="32" t="b">
        <f>COUNTIF(G41,"□")&lt;&gt;1</f>
        <v>0</v>
      </c>
      <c r="T42" s="32"/>
      <c r="U42" s="77"/>
      <c r="V42" s="77"/>
      <c r="W42" s="77"/>
    </row>
    <row r="43" spans="1:23" s="72" customFormat="1" ht="18.75" customHeight="1" x14ac:dyDescent="0.45">
      <c r="B43" s="98"/>
      <c r="C43" s="560"/>
      <c r="D43" s="561"/>
      <c r="E43" s="561"/>
      <c r="F43" s="561"/>
      <c r="G43" s="561"/>
      <c r="H43" s="561"/>
      <c r="I43" s="561"/>
      <c r="J43" s="561"/>
      <c r="K43" s="561"/>
      <c r="L43" s="562"/>
      <c r="M43" s="270" t="str">
        <f>IF(LEN(C43)&gt;0, LEN(C43), "")</f>
        <v/>
      </c>
      <c r="N43" s="94"/>
      <c r="O43" s="159"/>
      <c r="P43" s="112"/>
      <c r="R43" s="133" t="s">
        <v>678</v>
      </c>
      <c r="S43" s="32" t="b">
        <f>COUNTIF(C41,"□")&lt;&gt;1</f>
        <v>0</v>
      </c>
      <c r="T43" s="32"/>
      <c r="U43" s="77" t="s">
        <v>220</v>
      </c>
      <c r="V43" s="77"/>
      <c r="W43" s="77"/>
    </row>
    <row r="44" spans="1:23" s="72" customFormat="1" ht="18.75" customHeight="1" x14ac:dyDescent="0.45">
      <c r="B44" s="98"/>
      <c r="C44" s="563"/>
      <c r="D44" s="564"/>
      <c r="E44" s="564"/>
      <c r="F44" s="564"/>
      <c r="G44" s="564"/>
      <c r="H44" s="564"/>
      <c r="I44" s="564"/>
      <c r="J44" s="564"/>
      <c r="K44" s="564"/>
      <c r="L44" s="565"/>
      <c r="M44" s="270"/>
      <c r="N44" s="94"/>
      <c r="O44" s="159"/>
      <c r="P44" s="112"/>
      <c r="R44" s="133"/>
      <c r="S44" s="32"/>
      <c r="T44" s="32"/>
      <c r="U44" s="77"/>
      <c r="V44" s="77"/>
      <c r="W44" s="77"/>
    </row>
    <row r="45" spans="1:23" s="72" customFormat="1" ht="18.75" customHeight="1" thickBot="1" x14ac:dyDescent="0.5">
      <c r="B45" s="98"/>
      <c r="C45" s="566"/>
      <c r="D45" s="567"/>
      <c r="E45" s="567"/>
      <c r="F45" s="567"/>
      <c r="G45" s="567"/>
      <c r="H45" s="567"/>
      <c r="I45" s="567"/>
      <c r="J45" s="567"/>
      <c r="K45" s="567"/>
      <c r="L45" s="568"/>
      <c r="M45" s="270"/>
      <c r="N45" s="94"/>
      <c r="O45" s="159"/>
      <c r="P45" s="112"/>
      <c r="R45" s="133"/>
      <c r="S45" s="32"/>
      <c r="T45" s="32"/>
      <c r="U45" s="77" t="s">
        <v>222</v>
      </c>
      <c r="V45" s="77" t="s">
        <v>277</v>
      </c>
      <c r="W45" s="77"/>
    </row>
    <row r="46" spans="1:23" s="72" customFormat="1" ht="18.75" customHeight="1" x14ac:dyDescent="0.45">
      <c r="B46" s="98"/>
      <c r="C46" s="135"/>
      <c r="D46" s="135"/>
      <c r="E46" s="135"/>
      <c r="F46" s="135"/>
      <c r="G46" s="135"/>
      <c r="H46" s="135"/>
      <c r="I46" s="135"/>
      <c r="J46" s="135"/>
      <c r="K46" s="135"/>
      <c r="L46" s="135"/>
      <c r="M46" s="270"/>
      <c r="N46" s="94"/>
      <c r="O46" s="159"/>
      <c r="P46" s="112"/>
      <c r="R46" s="133"/>
      <c r="S46" s="32"/>
      <c r="T46" s="32"/>
      <c r="U46" s="77"/>
      <c r="V46" s="77"/>
      <c r="W46" s="77"/>
    </row>
    <row r="47" spans="1:23" s="72" customFormat="1" ht="18.75" customHeight="1" thickBot="1" x14ac:dyDescent="0.5">
      <c r="A47" s="143"/>
      <c r="B47" s="85" t="s">
        <v>305</v>
      </c>
      <c r="C47" s="96" t="s">
        <v>364</v>
      </c>
      <c r="J47" s="155"/>
      <c r="M47" s="270"/>
      <c r="N47" s="94"/>
      <c r="O47" s="159"/>
      <c r="P47" s="112"/>
      <c r="R47" s="133"/>
      <c r="S47" s="32"/>
      <c r="T47" s="32"/>
      <c r="U47" s="77"/>
      <c r="V47" s="77"/>
      <c r="W47" s="77"/>
    </row>
    <row r="48" spans="1:23" s="72" customFormat="1" ht="18.75" customHeight="1" thickBot="1" x14ac:dyDescent="0.5">
      <c r="C48" s="400"/>
      <c r="D48" s="97" t="s">
        <v>6</v>
      </c>
      <c r="E48" s="385" t="s">
        <v>466</v>
      </c>
      <c r="M48" s="270"/>
      <c r="N48" s="94"/>
      <c r="O48" s="159"/>
      <c r="P48" s="112"/>
      <c r="R48" s="133"/>
      <c r="S48" s="32"/>
      <c r="T48" s="32"/>
      <c r="U48" s="77" t="s">
        <v>262</v>
      </c>
      <c r="V48" s="77"/>
      <c r="W48" s="77"/>
    </row>
    <row r="49" spans="1:23" s="72" customFormat="1" ht="18.75" customHeight="1" x14ac:dyDescent="0.45">
      <c r="B49" s="91"/>
      <c r="C49" s="85"/>
      <c r="E49" s="55"/>
      <c r="F49" s="55"/>
      <c r="J49" s="55"/>
      <c r="K49" s="55"/>
      <c r="M49" s="270"/>
      <c r="N49" s="94"/>
      <c r="O49" s="159"/>
      <c r="P49" s="112"/>
      <c r="R49" s="133"/>
      <c r="S49" s="32"/>
      <c r="T49" s="32"/>
      <c r="U49" s="77"/>
      <c r="V49" s="77"/>
      <c r="W49" s="77"/>
    </row>
    <row r="50" spans="1:23" s="72" customFormat="1" ht="18.75" customHeight="1" x14ac:dyDescent="0.45">
      <c r="B50" s="91"/>
      <c r="C50" s="56"/>
      <c r="D50" s="55"/>
      <c r="E50" s="55"/>
      <c r="F50" s="55"/>
      <c r="G50" s="55"/>
      <c r="H50" s="55"/>
      <c r="I50" s="55"/>
      <c r="J50" s="55"/>
      <c r="K50" s="55"/>
      <c r="L50" s="55"/>
      <c r="M50" s="270"/>
      <c r="N50" s="94"/>
      <c r="O50" s="159"/>
      <c r="P50" s="112"/>
      <c r="R50" s="133"/>
      <c r="S50" s="32"/>
      <c r="T50" s="32"/>
      <c r="U50" s="77"/>
      <c r="V50" s="77"/>
      <c r="W50" s="77"/>
    </row>
    <row r="51" spans="1:23" s="72" customFormat="1" ht="18.75" customHeight="1" x14ac:dyDescent="0.45">
      <c r="A51" s="143"/>
      <c r="B51" s="85" t="s">
        <v>306</v>
      </c>
      <c r="C51" s="91" t="s">
        <v>97</v>
      </c>
      <c r="D51" s="85"/>
      <c r="G51" s="385" t="s">
        <v>351</v>
      </c>
      <c r="I51" s="37" t="str">
        <f>IF(Q51&gt;1,"1つだけ選択してください！","")</f>
        <v/>
      </c>
      <c r="M51" s="270"/>
      <c r="O51" s="159" t="s">
        <v>628</v>
      </c>
      <c r="P51" s="112" t="s">
        <v>359</v>
      </c>
      <c r="Q51" s="72">
        <f>COUNTIF(C52:C53,"☑")+COUNTIF(G52:G53,"☑")</f>
        <v>0</v>
      </c>
      <c r="R51" s="133"/>
      <c r="S51" s="32"/>
      <c r="T51" s="32"/>
      <c r="U51" s="77"/>
      <c r="V51" s="77"/>
      <c r="W51" s="77"/>
    </row>
    <row r="52" spans="1:23" s="72" customFormat="1" ht="18.75" customHeight="1" x14ac:dyDescent="0.45">
      <c r="B52" s="91"/>
      <c r="C52" s="140" t="s">
        <v>189</v>
      </c>
      <c r="D52" s="91" t="s">
        <v>206</v>
      </c>
      <c r="G52" s="140" t="s">
        <v>189</v>
      </c>
      <c r="H52" s="72" t="s">
        <v>363</v>
      </c>
      <c r="M52" s="270"/>
      <c r="N52" s="94"/>
      <c r="O52" s="159"/>
      <c r="P52" s="112" t="s">
        <v>335</v>
      </c>
      <c r="Q52" s="72" t="b">
        <f>COUNTIF(C52:G53,"□")&lt;&gt;4</f>
        <v>0</v>
      </c>
      <c r="R52" s="133" t="s">
        <v>357</v>
      </c>
      <c r="S52" s="32" t="b">
        <f>COUNTIF(C52,"□")&lt;&gt;1</f>
        <v>0</v>
      </c>
      <c r="U52" s="77" t="s">
        <v>125</v>
      </c>
      <c r="V52" s="77" t="s">
        <v>263</v>
      </c>
      <c r="W52" s="77"/>
    </row>
    <row r="53" spans="1:23" s="72" customFormat="1" ht="18.75" customHeight="1" x14ac:dyDescent="0.45">
      <c r="B53" s="91"/>
      <c r="C53" s="140" t="s">
        <v>189</v>
      </c>
      <c r="D53" s="72" t="s">
        <v>96</v>
      </c>
      <c r="G53" s="140" t="s">
        <v>189</v>
      </c>
      <c r="H53" s="72" t="s">
        <v>95</v>
      </c>
      <c r="I53" s="37"/>
      <c r="K53" s="37"/>
      <c r="M53" s="270"/>
      <c r="N53" s="94"/>
      <c r="O53" s="159"/>
      <c r="P53" s="112" t="s">
        <v>355</v>
      </c>
      <c r="Q53" s="72" t="b">
        <f>COUNTIF(C53,"□")&lt;&gt;1</f>
        <v>0</v>
      </c>
      <c r="R53" s="133" t="s">
        <v>356</v>
      </c>
      <c r="S53" s="32" t="b">
        <f>COUNTIF(G52,"□")&lt;&gt;1</f>
        <v>0</v>
      </c>
      <c r="T53" s="32"/>
      <c r="U53" s="77" t="s">
        <v>126</v>
      </c>
      <c r="V53" s="77" t="s">
        <v>264</v>
      </c>
      <c r="W53" s="77"/>
    </row>
    <row r="54" spans="1:23" s="72" customFormat="1" ht="18.75" customHeight="1" thickBot="1" x14ac:dyDescent="0.5">
      <c r="B54" s="98"/>
      <c r="C54" s="96" t="s">
        <v>200</v>
      </c>
      <c r="D54" s="96"/>
      <c r="E54" s="96"/>
      <c r="F54" s="96"/>
      <c r="G54" s="96"/>
      <c r="H54" s="96"/>
      <c r="I54" s="37"/>
      <c r="K54" s="66" t="s">
        <v>198</v>
      </c>
      <c r="L54" s="94"/>
      <c r="M54" s="270"/>
      <c r="N54" s="94"/>
      <c r="O54" s="159"/>
      <c r="P54" s="112"/>
      <c r="R54" s="133" t="s">
        <v>677</v>
      </c>
      <c r="S54" s="32" t="b">
        <f>COUNTIF(G53,"□")&lt;&gt;1</f>
        <v>0</v>
      </c>
      <c r="T54" s="32"/>
      <c r="U54" s="77"/>
      <c r="V54" s="77"/>
      <c r="W54" s="77"/>
    </row>
    <row r="55" spans="1:23" s="72" customFormat="1" ht="18.75" customHeight="1" x14ac:dyDescent="0.45">
      <c r="B55" s="98"/>
      <c r="C55" s="560"/>
      <c r="D55" s="561"/>
      <c r="E55" s="561"/>
      <c r="F55" s="561"/>
      <c r="G55" s="561"/>
      <c r="H55" s="561"/>
      <c r="I55" s="561"/>
      <c r="J55" s="561"/>
      <c r="K55" s="561"/>
      <c r="L55" s="562"/>
      <c r="M55" s="270" t="str">
        <f>IF(LEN(C55)&gt;0, LEN(C55), "")</f>
        <v/>
      </c>
      <c r="N55" s="94"/>
      <c r="O55" s="159"/>
      <c r="P55" s="112"/>
      <c r="R55" s="133" t="s">
        <v>678</v>
      </c>
      <c r="T55" s="32"/>
      <c r="U55" s="77" t="s">
        <v>226</v>
      </c>
      <c r="V55" s="77"/>
      <c r="W55" s="77"/>
    </row>
    <row r="56" spans="1:23" s="72" customFormat="1" ht="18.75" customHeight="1" x14ac:dyDescent="0.45">
      <c r="B56" s="98"/>
      <c r="C56" s="563"/>
      <c r="D56" s="564"/>
      <c r="E56" s="564"/>
      <c r="F56" s="564"/>
      <c r="G56" s="564"/>
      <c r="H56" s="564"/>
      <c r="I56" s="564"/>
      <c r="J56" s="564"/>
      <c r="K56" s="564"/>
      <c r="L56" s="565"/>
      <c r="M56" s="270"/>
      <c r="N56" s="94"/>
      <c r="O56" s="159"/>
      <c r="P56" s="112"/>
      <c r="R56" s="133"/>
      <c r="T56" s="32"/>
      <c r="U56" s="77"/>
      <c r="V56" s="77"/>
      <c r="W56" s="77"/>
    </row>
    <row r="57" spans="1:23" s="72" customFormat="1" ht="18.75" customHeight="1" thickBot="1" x14ac:dyDescent="0.5">
      <c r="B57" s="98"/>
      <c r="C57" s="566"/>
      <c r="D57" s="567"/>
      <c r="E57" s="567"/>
      <c r="F57" s="567"/>
      <c r="G57" s="567"/>
      <c r="H57" s="567"/>
      <c r="I57" s="567"/>
      <c r="J57" s="567"/>
      <c r="K57" s="567"/>
      <c r="L57" s="568"/>
      <c r="M57" s="270"/>
      <c r="N57" s="94"/>
      <c r="O57" s="159"/>
      <c r="P57" s="112"/>
      <c r="R57" s="133"/>
      <c r="S57" s="32"/>
      <c r="T57" s="32"/>
      <c r="U57" s="77" t="s">
        <v>228</v>
      </c>
      <c r="V57" s="77" t="s">
        <v>276</v>
      </c>
      <c r="W57" s="77"/>
    </row>
    <row r="58" spans="1:23" s="72" customFormat="1" ht="18.75" customHeight="1" x14ac:dyDescent="0.45">
      <c r="B58" s="98"/>
      <c r="C58" s="135"/>
      <c r="D58" s="135"/>
      <c r="E58" s="135"/>
      <c r="F58" s="135"/>
      <c r="G58" s="135"/>
      <c r="H58" s="135"/>
      <c r="I58" s="135"/>
      <c r="J58" s="135"/>
      <c r="K58" s="135"/>
      <c r="L58" s="135"/>
      <c r="M58" s="270"/>
      <c r="N58" s="94"/>
      <c r="O58" s="159"/>
      <c r="P58" s="112"/>
      <c r="R58" s="133"/>
      <c r="S58" s="32"/>
      <c r="T58" s="32"/>
      <c r="U58" s="77"/>
      <c r="V58" s="77"/>
      <c r="W58" s="77"/>
    </row>
    <row r="59" spans="1:23" s="72" customFormat="1" ht="18.75" customHeight="1" thickBot="1" x14ac:dyDescent="0.5">
      <c r="A59" s="143"/>
      <c r="B59" s="85" t="s">
        <v>307</v>
      </c>
      <c r="C59" s="96" t="s">
        <v>364</v>
      </c>
      <c r="D59" s="96"/>
      <c r="E59" s="96"/>
      <c r="F59" s="96"/>
      <c r="G59" s="96"/>
      <c r="H59" s="96"/>
      <c r="I59" s="96"/>
      <c r="J59" s="93"/>
      <c r="M59" s="270"/>
      <c r="N59" s="94"/>
      <c r="O59" s="159"/>
      <c r="P59" s="112"/>
      <c r="R59" s="133"/>
      <c r="S59" s="32"/>
      <c r="T59" s="32"/>
      <c r="U59" s="77"/>
      <c r="V59" s="77"/>
      <c r="W59" s="77"/>
    </row>
    <row r="60" spans="1:23" s="72" customFormat="1" ht="18.75" customHeight="1" thickBot="1" x14ac:dyDescent="0.5">
      <c r="C60" s="244"/>
      <c r="D60" s="97" t="s">
        <v>6</v>
      </c>
      <c r="E60" s="385" t="s">
        <v>466</v>
      </c>
      <c r="M60" s="270"/>
      <c r="N60" s="94"/>
      <c r="O60" s="159"/>
      <c r="P60" s="112"/>
      <c r="R60" s="133"/>
      <c r="S60" s="32"/>
      <c r="T60" s="32"/>
      <c r="U60" s="77" t="s">
        <v>265</v>
      </c>
      <c r="V60" s="77"/>
      <c r="W60" s="77"/>
    </row>
    <row r="61" spans="1:23" s="72" customFormat="1" ht="18.75" customHeight="1" x14ac:dyDescent="0.45">
      <c r="B61" s="98"/>
      <c r="C61" s="56"/>
      <c r="D61" s="55"/>
      <c r="E61" s="55"/>
      <c r="F61" s="55"/>
      <c r="G61" s="55"/>
      <c r="H61" s="55"/>
      <c r="I61" s="55"/>
      <c r="J61" s="55"/>
      <c r="K61" s="55"/>
      <c r="L61" s="55"/>
      <c r="M61" s="270"/>
      <c r="N61" s="94"/>
      <c r="O61" s="159"/>
      <c r="P61" s="112"/>
      <c r="R61" s="133"/>
      <c r="S61" s="32"/>
      <c r="T61" s="32"/>
      <c r="U61" s="77"/>
      <c r="V61" s="77"/>
      <c r="W61" s="77"/>
    </row>
    <row r="62" spans="1:23" s="72" customFormat="1" ht="18.75" customHeight="1" x14ac:dyDescent="0.45">
      <c r="A62" s="143"/>
      <c r="B62" s="91" t="s">
        <v>207</v>
      </c>
      <c r="C62" s="56"/>
      <c r="D62" s="55"/>
      <c r="E62" s="55"/>
      <c r="F62" s="55"/>
      <c r="G62" s="55"/>
      <c r="H62" s="55"/>
      <c r="I62" s="55"/>
      <c r="J62" s="55"/>
      <c r="K62" s="55"/>
      <c r="L62" s="55"/>
      <c r="M62" s="270"/>
      <c r="N62" s="94"/>
      <c r="O62" s="159"/>
      <c r="P62" s="112"/>
      <c r="R62" s="133"/>
      <c r="S62" s="32"/>
      <c r="T62" s="32"/>
      <c r="U62" s="77"/>
      <c r="V62" s="77"/>
      <c r="W62" s="77"/>
    </row>
    <row r="63" spans="1:23" s="72" customFormat="1" ht="18.75" customHeight="1" x14ac:dyDescent="0.45">
      <c r="C63" s="140" t="s">
        <v>189</v>
      </c>
      <c r="D63" s="158" t="s">
        <v>487</v>
      </c>
      <c r="J63" s="559" t="str">
        <f>IF(C63="☑","③~③-4は回答不要。設問④へ","")</f>
        <v/>
      </c>
      <c r="K63" s="559"/>
      <c r="L63" s="559"/>
      <c r="M63" s="270"/>
      <c r="O63" s="159" t="s">
        <v>628</v>
      </c>
      <c r="P63" s="112"/>
      <c r="Q63" s="72" t="b">
        <f>COUNTIF(C63,"□")&lt;&gt;1</f>
        <v>0</v>
      </c>
      <c r="R63" s="133"/>
      <c r="S63" s="32"/>
      <c r="T63" s="32"/>
      <c r="U63" s="77"/>
      <c r="V63" s="77"/>
      <c r="W63" s="77"/>
    </row>
    <row r="64" spans="1:23" s="72" customFormat="1" ht="18.75" customHeight="1" x14ac:dyDescent="0.45">
      <c r="A64" s="143"/>
      <c r="B64" s="85" t="s">
        <v>300</v>
      </c>
      <c r="C64" s="91" t="s">
        <v>201</v>
      </c>
      <c r="F64" s="385" t="s">
        <v>351</v>
      </c>
      <c r="I64" s="37" t="str">
        <f>IF(Q64&gt;1,"1つだけ選択してください！","")</f>
        <v/>
      </c>
      <c r="J64" s="160"/>
      <c r="K64" s="160"/>
      <c r="L64" s="160"/>
      <c r="M64" s="270"/>
      <c r="N64" s="94"/>
      <c r="O64" s="159"/>
      <c r="P64" s="112" t="s">
        <v>359</v>
      </c>
      <c r="Q64" s="72">
        <f>COUNTIF(C65:C66,"☑")+COUNTIF(G65:G66,"☑")</f>
        <v>0</v>
      </c>
      <c r="R64" s="133"/>
      <c r="S64" s="32"/>
      <c r="T64" s="32"/>
      <c r="U64" s="77"/>
      <c r="V64" s="77"/>
      <c r="W64" s="77"/>
    </row>
    <row r="65" spans="1:23" s="72" customFormat="1" ht="18.75" customHeight="1" x14ac:dyDescent="0.45">
      <c r="C65" s="140" t="s">
        <v>189</v>
      </c>
      <c r="D65" s="91" t="s">
        <v>322</v>
      </c>
      <c r="G65" s="140" t="s">
        <v>189</v>
      </c>
      <c r="H65" s="72" t="s">
        <v>323</v>
      </c>
      <c r="M65" s="270"/>
      <c r="N65" s="94"/>
      <c r="O65" s="159"/>
      <c r="P65" s="112" t="s">
        <v>335</v>
      </c>
      <c r="Q65" s="72" t="b">
        <f>COUNTIF(C65:G66,"□")&lt;&gt;4</f>
        <v>0</v>
      </c>
      <c r="R65" s="133" t="s">
        <v>360</v>
      </c>
      <c r="S65" s="32" t="b">
        <f>COUNTIF(C65,"□")&lt;&gt;1</f>
        <v>0</v>
      </c>
      <c r="U65" s="77" t="s">
        <v>129</v>
      </c>
      <c r="V65" s="77" t="s">
        <v>266</v>
      </c>
      <c r="W65" s="77"/>
    </row>
    <row r="66" spans="1:23" s="72" customFormat="1" ht="18.75" customHeight="1" x14ac:dyDescent="0.45">
      <c r="B66" s="98"/>
      <c r="C66" s="140" t="s">
        <v>189</v>
      </c>
      <c r="D66" s="72" t="s">
        <v>96</v>
      </c>
      <c r="G66" s="140" t="s">
        <v>189</v>
      </c>
      <c r="H66" s="72" t="s">
        <v>95</v>
      </c>
      <c r="K66" s="37"/>
      <c r="M66" s="270"/>
      <c r="N66" s="94"/>
      <c r="O66" s="159"/>
      <c r="P66" s="112" t="s">
        <v>355</v>
      </c>
      <c r="Q66" s="72" t="b">
        <f>COUNTIF(C66,"□")&lt;&gt;1</f>
        <v>0</v>
      </c>
      <c r="R66" s="133" t="s">
        <v>361</v>
      </c>
      <c r="S66" s="32" t="b">
        <f>COUNTIF(G65,"□")&lt;&gt;1</f>
        <v>0</v>
      </c>
      <c r="T66" s="32"/>
      <c r="U66" s="77" t="s">
        <v>231</v>
      </c>
      <c r="V66" s="77" t="s">
        <v>240</v>
      </c>
      <c r="W66" s="77"/>
    </row>
    <row r="67" spans="1:23" s="72" customFormat="1" ht="18.75" customHeight="1" thickBot="1" x14ac:dyDescent="0.5">
      <c r="B67" s="98"/>
      <c r="C67" s="96" t="s">
        <v>200</v>
      </c>
      <c r="K67" s="66" t="s">
        <v>198</v>
      </c>
      <c r="M67" s="270"/>
      <c r="N67" s="94"/>
      <c r="O67" s="159"/>
      <c r="P67" s="112"/>
      <c r="R67" s="133"/>
      <c r="S67" s="32" t="b">
        <f>COUNTIF(C65:G65,"□")&lt;&gt;2</f>
        <v>0</v>
      </c>
      <c r="T67" s="32"/>
      <c r="U67" s="77"/>
      <c r="V67" s="77"/>
      <c r="W67" s="77"/>
    </row>
    <row r="68" spans="1:23" s="72" customFormat="1" ht="18.75" customHeight="1" x14ac:dyDescent="0.45">
      <c r="B68" s="97"/>
      <c r="C68" s="540"/>
      <c r="D68" s="541"/>
      <c r="E68" s="541"/>
      <c r="F68" s="541"/>
      <c r="G68" s="541"/>
      <c r="H68" s="541"/>
      <c r="I68" s="541"/>
      <c r="J68" s="541"/>
      <c r="K68" s="541"/>
      <c r="L68" s="542"/>
      <c r="M68" s="270" t="str">
        <f>IF(LEN(C68)&gt;0, LEN(C68), "")</f>
        <v/>
      </c>
      <c r="N68" s="94"/>
      <c r="O68" s="159"/>
      <c r="P68" s="112"/>
      <c r="R68" s="133"/>
      <c r="S68" s="32"/>
      <c r="T68" s="32"/>
      <c r="U68" s="77" t="s">
        <v>232</v>
      </c>
      <c r="V68" s="77"/>
      <c r="W68" s="77"/>
    </row>
    <row r="69" spans="1:23" s="72" customFormat="1" ht="18.75" customHeight="1" x14ac:dyDescent="0.45">
      <c r="B69" s="98"/>
      <c r="C69" s="543"/>
      <c r="D69" s="544"/>
      <c r="E69" s="544"/>
      <c r="F69" s="544"/>
      <c r="G69" s="544"/>
      <c r="H69" s="544"/>
      <c r="I69" s="544"/>
      <c r="J69" s="544"/>
      <c r="K69" s="544"/>
      <c r="L69" s="545"/>
      <c r="M69" s="270"/>
      <c r="N69" s="94"/>
      <c r="O69" s="159"/>
      <c r="P69" s="112"/>
      <c r="R69" s="133"/>
      <c r="S69" s="32"/>
      <c r="T69" s="32"/>
      <c r="U69" s="77" t="s">
        <v>233</v>
      </c>
      <c r="V69" s="77"/>
      <c r="W69" s="77"/>
    </row>
    <row r="70" spans="1:23" s="72" customFormat="1" ht="18.75" customHeight="1" thickBot="1" x14ac:dyDescent="0.5">
      <c r="B70" s="98"/>
      <c r="C70" s="546"/>
      <c r="D70" s="547"/>
      <c r="E70" s="547"/>
      <c r="F70" s="547"/>
      <c r="G70" s="547"/>
      <c r="H70" s="547"/>
      <c r="I70" s="547"/>
      <c r="J70" s="547"/>
      <c r="K70" s="547"/>
      <c r="L70" s="548"/>
      <c r="M70" s="270"/>
      <c r="N70" s="94"/>
      <c r="O70" s="159"/>
      <c r="P70" s="112"/>
      <c r="R70" s="133"/>
      <c r="S70" s="32"/>
      <c r="T70" s="32"/>
      <c r="U70" s="77" t="s">
        <v>234</v>
      </c>
      <c r="V70" s="77" t="s">
        <v>275</v>
      </c>
      <c r="W70" s="77"/>
    </row>
    <row r="71" spans="1:23" s="72" customFormat="1" ht="18.75" customHeight="1" x14ac:dyDescent="0.45">
      <c r="B71" s="98"/>
      <c r="C71" s="135"/>
      <c r="D71" s="135"/>
      <c r="E71" s="135"/>
      <c r="F71" s="135"/>
      <c r="G71" s="135"/>
      <c r="H71" s="135"/>
      <c r="I71" s="135"/>
      <c r="J71" s="135"/>
      <c r="K71" s="135"/>
      <c r="L71" s="135"/>
      <c r="M71" s="270"/>
      <c r="N71" s="94"/>
      <c r="O71" s="159"/>
      <c r="P71" s="112"/>
      <c r="R71" s="133"/>
      <c r="S71" s="32"/>
      <c r="T71" s="32"/>
      <c r="U71" s="77"/>
      <c r="V71" s="77"/>
      <c r="W71" s="77"/>
    </row>
    <row r="72" spans="1:23" s="72" customFormat="1" ht="18.75" customHeight="1" thickBot="1" x14ac:dyDescent="0.5">
      <c r="A72" s="143"/>
      <c r="B72" s="18" t="s">
        <v>302</v>
      </c>
      <c r="C72" s="121" t="s">
        <v>245</v>
      </c>
      <c r="D72" s="96"/>
      <c r="E72" s="96"/>
      <c r="F72" s="96"/>
      <c r="G72" s="96"/>
      <c r="H72" s="96"/>
      <c r="I72" s="155"/>
      <c r="J72" s="93"/>
      <c r="M72" s="270"/>
      <c r="N72" s="94"/>
      <c r="O72" s="159"/>
      <c r="P72" s="112"/>
      <c r="R72" s="133"/>
      <c r="S72" s="32"/>
      <c r="T72" s="32"/>
      <c r="U72" s="77"/>
      <c r="V72" s="77"/>
      <c r="W72" s="77"/>
    </row>
    <row r="73" spans="1:23" s="72" customFormat="1" ht="18.75" customHeight="1" thickBot="1" x14ac:dyDescent="0.5">
      <c r="C73" s="244"/>
      <c r="D73" s="97" t="s">
        <v>7</v>
      </c>
      <c r="E73" s="385" t="s">
        <v>99</v>
      </c>
      <c r="M73" s="270"/>
      <c r="N73" s="94"/>
      <c r="O73" s="159"/>
      <c r="P73" s="112"/>
      <c r="R73" s="133"/>
      <c r="S73" s="32"/>
      <c r="T73" s="32"/>
      <c r="U73" s="77" t="s">
        <v>267</v>
      </c>
      <c r="V73" s="77"/>
      <c r="W73" s="77"/>
    </row>
    <row r="74" spans="1:23" s="72" customFormat="1" ht="18.75" customHeight="1" x14ac:dyDescent="0.45">
      <c r="B74" s="99"/>
      <c r="C74" s="56"/>
      <c r="D74" s="55"/>
      <c r="E74" s="55"/>
      <c r="F74" s="55"/>
      <c r="G74" s="55"/>
      <c r="H74" s="55"/>
      <c r="I74" s="55"/>
      <c r="J74" s="55"/>
      <c r="K74" s="55"/>
      <c r="L74" s="55"/>
      <c r="M74" s="270"/>
      <c r="N74" s="94"/>
      <c r="O74" s="159"/>
      <c r="P74" s="112"/>
      <c r="R74" s="133"/>
      <c r="S74" s="32"/>
      <c r="T74" s="32"/>
      <c r="U74" s="77"/>
      <c r="V74" s="77"/>
      <c r="W74" s="77"/>
    </row>
    <row r="75" spans="1:23" s="72" customFormat="1" ht="18.75" customHeight="1" x14ac:dyDescent="0.45">
      <c r="A75" s="143"/>
      <c r="B75" s="85" t="s">
        <v>303</v>
      </c>
      <c r="C75" s="73" t="s">
        <v>202</v>
      </c>
      <c r="F75" s="385" t="s">
        <v>351</v>
      </c>
      <c r="I75" s="37" t="str">
        <f>IF(Q75&gt;1,"1つだけ選択してください！","")</f>
        <v/>
      </c>
      <c r="J75" s="55"/>
      <c r="K75" s="55"/>
      <c r="L75" s="55"/>
      <c r="M75" s="270"/>
      <c r="O75" s="159" t="s">
        <v>628</v>
      </c>
      <c r="P75" s="112" t="s">
        <v>359</v>
      </c>
      <c r="Q75" s="72">
        <f>COUNTIF(C76:C77,"☑")+COUNTIF(G76:G77,"☑")</f>
        <v>0</v>
      </c>
      <c r="R75" s="133"/>
      <c r="S75" s="32"/>
      <c r="T75" s="32"/>
      <c r="U75" s="77"/>
      <c r="V75" s="77"/>
      <c r="W75" s="77"/>
    </row>
    <row r="76" spans="1:23" s="72" customFormat="1" ht="18.75" customHeight="1" x14ac:dyDescent="0.45">
      <c r="C76" s="140" t="s">
        <v>189</v>
      </c>
      <c r="D76" s="91" t="s">
        <v>322</v>
      </c>
      <c r="G76" s="140" t="s">
        <v>189</v>
      </c>
      <c r="H76" s="72" t="s">
        <v>323</v>
      </c>
      <c r="I76" s="55"/>
      <c r="J76" s="55"/>
      <c r="K76" s="55"/>
      <c r="L76" s="55"/>
      <c r="M76" s="270"/>
      <c r="N76" s="94"/>
      <c r="O76" s="159"/>
      <c r="P76" s="112" t="s">
        <v>335</v>
      </c>
      <c r="Q76" s="72" t="b">
        <f>COUNTIF(C76:G77,"□")&lt;&gt;4</f>
        <v>0</v>
      </c>
      <c r="R76" s="133" t="s">
        <v>360</v>
      </c>
      <c r="S76" s="32" t="b">
        <f>COUNTIF(C76,"□")&lt;&gt;1</f>
        <v>0</v>
      </c>
      <c r="U76" s="77" t="s">
        <v>235</v>
      </c>
      <c r="V76" s="77" t="s">
        <v>268</v>
      </c>
      <c r="W76" s="77"/>
    </row>
    <row r="77" spans="1:23" s="72" customFormat="1" ht="18.75" customHeight="1" x14ac:dyDescent="0.45">
      <c r="B77" s="99"/>
      <c r="C77" s="140" t="s">
        <v>189</v>
      </c>
      <c r="D77" s="72" t="s">
        <v>96</v>
      </c>
      <c r="G77" s="140" t="s">
        <v>189</v>
      </c>
      <c r="H77" s="72" t="s">
        <v>95</v>
      </c>
      <c r="M77" s="270"/>
      <c r="N77" s="94"/>
      <c r="O77" s="159"/>
      <c r="P77" s="112" t="s">
        <v>355</v>
      </c>
      <c r="Q77" s="72" t="b">
        <f>COUNTIF(C77,"□")&lt;&gt;1</f>
        <v>0</v>
      </c>
      <c r="R77" s="133" t="s">
        <v>361</v>
      </c>
      <c r="S77" s="32" t="b">
        <f>COUNTIF(G76,"□")&lt;&gt;1</f>
        <v>0</v>
      </c>
      <c r="T77" s="32"/>
      <c r="U77" s="77" t="s">
        <v>130</v>
      </c>
      <c r="V77" s="77" t="s">
        <v>270</v>
      </c>
      <c r="W77" s="77"/>
    </row>
    <row r="78" spans="1:23" s="72" customFormat="1" ht="18.75" customHeight="1" thickBot="1" x14ac:dyDescent="0.5">
      <c r="B78" s="99"/>
      <c r="C78" s="96" t="s">
        <v>200</v>
      </c>
      <c r="D78" s="96"/>
      <c r="K78" s="66" t="s">
        <v>198</v>
      </c>
      <c r="M78" s="270"/>
      <c r="N78" s="94"/>
      <c r="O78" s="159"/>
      <c r="P78" s="112"/>
      <c r="R78" s="133"/>
      <c r="S78" s="32" t="b">
        <f>COUNTIF(C76:G76,"□")&lt;&gt;2</f>
        <v>0</v>
      </c>
      <c r="T78" s="32"/>
      <c r="U78" s="77"/>
      <c r="V78" s="77"/>
      <c r="W78" s="77"/>
    </row>
    <row r="79" spans="1:23" s="72" customFormat="1" ht="18.75" customHeight="1" x14ac:dyDescent="0.45">
      <c r="B79" s="266"/>
      <c r="C79" s="540"/>
      <c r="D79" s="541"/>
      <c r="E79" s="541"/>
      <c r="F79" s="541"/>
      <c r="G79" s="541"/>
      <c r="H79" s="541"/>
      <c r="I79" s="541"/>
      <c r="J79" s="541"/>
      <c r="K79" s="541"/>
      <c r="L79" s="542"/>
      <c r="M79" s="270" t="str">
        <f>IF(LEN(C79)&gt;0, LEN(C79), "")</f>
        <v/>
      </c>
      <c r="O79" s="159" t="s">
        <v>628</v>
      </c>
      <c r="P79" s="112"/>
      <c r="R79" s="133"/>
      <c r="S79" s="32"/>
      <c r="T79" s="32"/>
      <c r="U79" s="77" t="s">
        <v>131</v>
      </c>
      <c r="V79" s="77"/>
      <c r="W79" s="77"/>
    </row>
    <row r="80" spans="1:23" s="72" customFormat="1" ht="18.75" customHeight="1" x14ac:dyDescent="0.45">
      <c r="B80" s="99"/>
      <c r="C80" s="543"/>
      <c r="D80" s="544"/>
      <c r="E80" s="544"/>
      <c r="F80" s="544"/>
      <c r="G80" s="544"/>
      <c r="H80" s="544"/>
      <c r="I80" s="544"/>
      <c r="J80" s="544"/>
      <c r="K80" s="544"/>
      <c r="L80" s="545"/>
      <c r="M80" s="270"/>
      <c r="N80" s="94"/>
      <c r="O80" s="159"/>
      <c r="P80" s="112"/>
      <c r="R80" s="133"/>
      <c r="S80" s="32"/>
      <c r="T80" s="32"/>
      <c r="U80" s="77" t="s">
        <v>132</v>
      </c>
      <c r="V80" s="77"/>
      <c r="W80" s="77"/>
    </row>
    <row r="81" spans="1:23" s="72" customFormat="1" ht="18.75" customHeight="1" thickBot="1" x14ac:dyDescent="0.5">
      <c r="B81" s="99"/>
      <c r="C81" s="546"/>
      <c r="D81" s="547"/>
      <c r="E81" s="547"/>
      <c r="F81" s="547"/>
      <c r="G81" s="547"/>
      <c r="H81" s="547"/>
      <c r="I81" s="547"/>
      <c r="J81" s="547"/>
      <c r="K81" s="547"/>
      <c r="L81" s="548"/>
      <c r="M81" s="270"/>
      <c r="N81" s="94"/>
      <c r="O81" s="159"/>
      <c r="P81" s="112"/>
      <c r="R81" s="133"/>
      <c r="S81" s="32"/>
      <c r="T81" s="32"/>
      <c r="U81" s="77" t="s">
        <v>236</v>
      </c>
      <c r="V81" s="77" t="s">
        <v>274</v>
      </c>
      <c r="W81" s="77"/>
    </row>
    <row r="82" spans="1:23" s="72" customFormat="1" ht="18.75" customHeight="1" x14ac:dyDescent="0.45">
      <c r="B82" s="99"/>
      <c r="C82" s="135"/>
      <c r="D82" s="135"/>
      <c r="E82" s="135"/>
      <c r="F82" s="135"/>
      <c r="G82" s="135"/>
      <c r="H82" s="135"/>
      <c r="I82" s="135"/>
      <c r="J82" s="135"/>
      <c r="K82" s="135"/>
      <c r="L82" s="135"/>
      <c r="M82" s="270"/>
      <c r="N82" s="94"/>
      <c r="O82" s="159"/>
      <c r="P82" s="112"/>
      <c r="R82" s="133"/>
      <c r="S82" s="32"/>
      <c r="T82" s="32"/>
      <c r="U82" s="77"/>
      <c r="V82" s="77"/>
      <c r="W82" s="77"/>
    </row>
    <row r="83" spans="1:23" s="72" customFormat="1" ht="18.75" customHeight="1" thickBot="1" x14ac:dyDescent="0.5">
      <c r="A83" s="143"/>
      <c r="B83" s="18" t="s">
        <v>301</v>
      </c>
      <c r="C83" s="96" t="s">
        <v>245</v>
      </c>
      <c r="D83" s="96"/>
      <c r="E83" s="96"/>
      <c r="F83" s="96"/>
      <c r="G83" s="96"/>
      <c r="H83" s="96"/>
      <c r="I83" s="93"/>
      <c r="J83" s="93"/>
      <c r="M83" s="270"/>
      <c r="N83" s="94"/>
      <c r="O83" s="159"/>
      <c r="P83" s="112"/>
      <c r="R83" s="133"/>
      <c r="S83" s="32"/>
      <c r="T83" s="32"/>
      <c r="U83" s="77"/>
      <c r="V83" s="77"/>
      <c r="W83" s="77"/>
    </row>
    <row r="84" spans="1:23" s="72" customFormat="1" ht="18.75" customHeight="1" thickBot="1" x14ac:dyDescent="0.5">
      <c r="C84" s="245"/>
      <c r="D84" s="97" t="s">
        <v>7</v>
      </c>
      <c r="E84" s="385" t="s">
        <v>99</v>
      </c>
      <c r="M84" s="270"/>
      <c r="N84" s="94"/>
      <c r="O84" s="159"/>
      <c r="P84" s="112"/>
      <c r="R84" s="133"/>
      <c r="S84" s="32"/>
      <c r="T84" s="32"/>
      <c r="U84" s="77" t="s">
        <v>271</v>
      </c>
      <c r="V84" s="77"/>
      <c r="W84" s="77"/>
    </row>
    <row r="85" spans="1:23" s="72" customFormat="1" ht="18.75" customHeight="1" x14ac:dyDescent="0.45">
      <c r="B85" s="74"/>
      <c r="C85" s="85"/>
      <c r="M85" s="270"/>
      <c r="N85" s="94"/>
      <c r="O85" s="159"/>
      <c r="P85" s="112"/>
      <c r="R85" s="133"/>
      <c r="S85" s="32"/>
      <c r="T85" s="32"/>
      <c r="U85" s="77"/>
      <c r="V85" s="77"/>
      <c r="W85" s="77"/>
    </row>
    <row r="86" spans="1:23" s="72" customFormat="1" ht="18.75" customHeight="1" x14ac:dyDescent="0.45">
      <c r="B86" s="73" t="s">
        <v>486</v>
      </c>
      <c r="C86" s="44"/>
      <c r="D86" s="55"/>
      <c r="E86" s="55"/>
      <c r="F86" s="55"/>
      <c r="G86" s="55"/>
      <c r="H86" s="385" t="s">
        <v>351</v>
      </c>
      <c r="J86" s="37" t="str">
        <f>IF(Q88&gt;1,"1つだけ選択してください！","")</f>
        <v/>
      </c>
      <c r="K86" s="55"/>
      <c r="L86" s="55"/>
      <c r="M86" s="270"/>
      <c r="O86" s="159" t="s">
        <v>628</v>
      </c>
      <c r="P86" s="112"/>
      <c r="R86" s="133"/>
      <c r="S86" s="32"/>
      <c r="T86" s="32"/>
      <c r="U86" s="77"/>
      <c r="V86" s="77"/>
      <c r="W86" s="77"/>
    </row>
    <row r="87" spans="1:23" s="72" customFormat="1" ht="18.75" customHeight="1" x14ac:dyDescent="0.45">
      <c r="B87" s="91"/>
      <c r="C87" s="140" t="s">
        <v>189</v>
      </c>
      <c r="D87" s="73" t="s">
        <v>102</v>
      </c>
      <c r="G87" s="140" t="s">
        <v>189</v>
      </c>
      <c r="H87" s="72" t="s">
        <v>101</v>
      </c>
      <c r="J87" s="55"/>
      <c r="K87" s="55"/>
      <c r="L87" s="55"/>
      <c r="M87" s="270"/>
      <c r="N87" s="94"/>
      <c r="O87" s="159"/>
      <c r="P87" s="112" t="s">
        <v>335</v>
      </c>
      <c r="Q87" s="72" t="b">
        <f>COUNTIF(C87:G89,"□")&lt;&gt;5</f>
        <v>0</v>
      </c>
      <c r="R87" s="133"/>
      <c r="S87" s="32"/>
      <c r="T87" s="32"/>
      <c r="U87" s="77" t="s">
        <v>237</v>
      </c>
      <c r="V87" s="77" t="s">
        <v>272</v>
      </c>
      <c r="W87" s="77"/>
    </row>
    <row r="88" spans="1:23" s="72" customFormat="1" ht="18.75" customHeight="1" x14ac:dyDescent="0.45">
      <c r="C88" s="140" t="s">
        <v>189</v>
      </c>
      <c r="D88" s="72" t="s">
        <v>100</v>
      </c>
      <c r="G88" s="140" t="s">
        <v>189</v>
      </c>
      <c r="H88" s="73" t="s">
        <v>103</v>
      </c>
      <c r="J88" s="55"/>
      <c r="K88" s="55"/>
      <c r="L88" s="55"/>
      <c r="M88" s="270"/>
      <c r="N88" s="94"/>
      <c r="O88" s="159"/>
      <c r="P88" s="112" t="s">
        <v>359</v>
      </c>
      <c r="Q88" s="72">
        <f>COUNTIF(C87:C89,"☑")+COUNTIF(G87:G88,"☑")</f>
        <v>0</v>
      </c>
      <c r="R88" s="133"/>
      <c r="S88" s="32"/>
      <c r="T88" s="32"/>
      <c r="U88" s="77" t="s">
        <v>238</v>
      </c>
      <c r="V88" s="77" t="s">
        <v>269</v>
      </c>
      <c r="W88" s="77"/>
    </row>
    <row r="89" spans="1:23" s="72" customFormat="1" ht="18.75" customHeight="1" x14ac:dyDescent="0.45">
      <c r="B89" s="100"/>
      <c r="C89" s="140" t="s">
        <v>189</v>
      </c>
      <c r="D89" s="72" t="s">
        <v>84</v>
      </c>
      <c r="M89" s="270"/>
      <c r="N89" s="94"/>
      <c r="O89" s="159"/>
      <c r="P89" s="112"/>
      <c r="R89" s="133"/>
      <c r="S89" s="32"/>
      <c r="T89" s="32"/>
      <c r="U89" s="77" t="s">
        <v>133</v>
      </c>
      <c r="V89" s="77"/>
      <c r="W89" s="77"/>
    </row>
    <row r="90" spans="1:23" s="72" customFormat="1" ht="18.75" customHeight="1" thickBot="1" x14ac:dyDescent="0.5">
      <c r="C90" s="73" t="s">
        <v>203</v>
      </c>
      <c r="K90" s="66" t="s">
        <v>198</v>
      </c>
      <c r="M90" s="270"/>
      <c r="N90" s="94"/>
      <c r="O90" s="159"/>
      <c r="P90" s="112"/>
      <c r="R90" s="133"/>
      <c r="S90" s="32"/>
      <c r="T90" s="32"/>
      <c r="U90" s="77"/>
      <c r="V90" s="77"/>
      <c r="W90" s="77"/>
    </row>
    <row r="91" spans="1:23" s="72" customFormat="1" ht="18.75" customHeight="1" x14ac:dyDescent="0.45">
      <c r="B91" s="89"/>
      <c r="C91" s="540"/>
      <c r="D91" s="541"/>
      <c r="E91" s="541"/>
      <c r="F91" s="541"/>
      <c r="G91" s="541"/>
      <c r="H91" s="541"/>
      <c r="I91" s="541"/>
      <c r="J91" s="541"/>
      <c r="K91" s="541"/>
      <c r="L91" s="542"/>
      <c r="M91" s="270" t="str">
        <f>IF(LEN(C91)&gt;0, LEN(C91), "")</f>
        <v/>
      </c>
      <c r="O91" s="159" t="s">
        <v>628</v>
      </c>
      <c r="P91" s="112"/>
      <c r="R91" s="133"/>
      <c r="S91" s="32"/>
      <c r="T91" s="32"/>
      <c r="U91" s="77" t="s">
        <v>134</v>
      </c>
      <c r="V91" s="77"/>
      <c r="W91" s="77"/>
    </row>
    <row r="92" spans="1:23" s="72" customFormat="1" ht="18.75" customHeight="1" x14ac:dyDescent="0.45">
      <c r="B92" s="89"/>
      <c r="C92" s="543"/>
      <c r="D92" s="544"/>
      <c r="E92" s="544"/>
      <c r="F92" s="544"/>
      <c r="G92" s="544"/>
      <c r="H92" s="544"/>
      <c r="I92" s="544"/>
      <c r="J92" s="544"/>
      <c r="K92" s="544"/>
      <c r="L92" s="545"/>
      <c r="M92" s="270"/>
      <c r="N92" s="94"/>
      <c r="O92" s="159"/>
      <c r="P92" s="112"/>
      <c r="R92" s="133"/>
      <c r="S92" s="32"/>
      <c r="T92" s="32"/>
      <c r="U92" s="77" t="s">
        <v>135</v>
      </c>
      <c r="V92" s="77"/>
      <c r="W92" s="77"/>
    </row>
    <row r="93" spans="1:23" s="72" customFormat="1" ht="18.75" customHeight="1" thickBot="1" x14ac:dyDescent="0.5">
      <c r="B93" s="89"/>
      <c r="C93" s="546"/>
      <c r="D93" s="547"/>
      <c r="E93" s="547"/>
      <c r="F93" s="547"/>
      <c r="G93" s="547"/>
      <c r="H93" s="547"/>
      <c r="I93" s="547"/>
      <c r="J93" s="547"/>
      <c r="K93" s="547"/>
      <c r="L93" s="548"/>
      <c r="M93" s="270"/>
      <c r="N93" s="94"/>
      <c r="O93" s="159"/>
      <c r="P93" s="112"/>
      <c r="R93" s="133"/>
      <c r="S93" s="32"/>
      <c r="T93" s="32"/>
      <c r="U93" s="77" t="s">
        <v>239</v>
      </c>
      <c r="V93" s="77" t="s">
        <v>273</v>
      </c>
      <c r="W93" s="77"/>
    </row>
    <row r="94" spans="1:23" s="72" customFormat="1" ht="18.75" customHeight="1" x14ac:dyDescent="0.45">
      <c r="B94" s="73"/>
      <c r="C94" s="85"/>
      <c r="M94" s="270"/>
      <c r="N94" s="94"/>
      <c r="O94" s="159"/>
      <c r="P94" s="112"/>
      <c r="R94" s="133"/>
      <c r="S94" s="32"/>
      <c r="T94" s="32"/>
      <c r="U94" s="77"/>
      <c r="V94" s="77"/>
      <c r="W94" s="77"/>
    </row>
    <row r="95" spans="1:23" s="72" customFormat="1" ht="18.75" customHeight="1" x14ac:dyDescent="0.45">
      <c r="B95" s="91"/>
      <c r="C95" s="85"/>
      <c r="M95" s="270"/>
      <c r="N95" s="94"/>
      <c r="O95" s="159"/>
      <c r="P95" s="112"/>
      <c r="R95" s="133"/>
      <c r="S95" s="32"/>
      <c r="T95" s="32"/>
      <c r="U95" s="77"/>
      <c r="V95" s="77"/>
      <c r="W95" s="77"/>
    </row>
    <row r="96" spans="1:23" s="72" customFormat="1" ht="18.75" customHeight="1" x14ac:dyDescent="0.45">
      <c r="B96" s="91"/>
      <c r="C96" s="85"/>
      <c r="M96" s="270"/>
      <c r="N96" s="94"/>
      <c r="O96" s="159"/>
      <c r="P96" s="112"/>
      <c r="R96" s="133"/>
      <c r="S96" s="32"/>
      <c r="T96" s="32"/>
      <c r="U96" s="77"/>
      <c r="V96" s="77"/>
      <c r="W96" s="77"/>
    </row>
    <row r="97" spans="2:23" s="72" customFormat="1" ht="18.75" customHeight="1" x14ac:dyDescent="0.45">
      <c r="B97" s="101"/>
      <c r="C97" s="103"/>
      <c r="D97" s="104"/>
      <c r="E97" s="104"/>
      <c r="F97" s="104"/>
      <c r="G97" s="104"/>
      <c r="H97" s="104"/>
      <c r="I97" s="55"/>
      <c r="J97" s="55"/>
      <c r="K97" s="55"/>
      <c r="L97" s="55"/>
      <c r="M97" s="270"/>
      <c r="N97" s="94"/>
      <c r="O97" s="159"/>
      <c r="P97" s="112"/>
      <c r="R97" s="133"/>
      <c r="S97" s="32"/>
      <c r="T97" s="32"/>
      <c r="U97" s="77"/>
      <c r="V97" s="77"/>
      <c r="W97" s="77"/>
    </row>
    <row r="98" spans="2:23" s="58" customFormat="1" ht="18.75" customHeight="1" x14ac:dyDescent="0.45">
      <c r="B98" s="59"/>
      <c r="C98" s="102"/>
      <c r="D98" s="43"/>
      <c r="E98" s="43"/>
      <c r="F98" s="43"/>
      <c r="G98" s="43"/>
      <c r="H98" s="43"/>
      <c r="I98" s="43"/>
      <c r="J98" s="43"/>
      <c r="K98" s="43"/>
      <c r="L98" s="43"/>
      <c r="M98" s="268"/>
      <c r="N98" s="66"/>
      <c r="O98" s="250"/>
      <c r="P98" s="110"/>
      <c r="R98" s="131"/>
      <c r="S98" s="29"/>
      <c r="T98" s="29"/>
      <c r="U98" s="64"/>
      <c r="V98" s="64"/>
      <c r="W98" s="64"/>
    </row>
    <row r="99" spans="2:23" s="58" customFormat="1" ht="18.75" customHeight="1" x14ac:dyDescent="0.45">
      <c r="B99" s="59"/>
      <c r="C99" s="102"/>
      <c r="D99" s="43"/>
      <c r="E99" s="43"/>
      <c r="F99" s="43"/>
      <c r="G99" s="43"/>
      <c r="H99" s="43"/>
      <c r="I99" s="43"/>
      <c r="J99" s="43"/>
      <c r="K99" s="43"/>
      <c r="L99" s="43"/>
      <c r="M99" s="268"/>
      <c r="N99" s="66"/>
      <c r="O99" s="250"/>
      <c r="P99" s="110"/>
      <c r="R99" s="131"/>
      <c r="S99" s="29"/>
      <c r="T99" s="29"/>
      <c r="U99" s="64"/>
      <c r="V99" s="64"/>
      <c r="W99" s="64"/>
    </row>
    <row r="100" spans="2:23" s="58" customFormat="1" ht="18.75" customHeight="1" x14ac:dyDescent="0.45">
      <c r="B100" s="59"/>
      <c r="C100" s="82"/>
      <c r="M100" s="268"/>
      <c r="N100" s="66"/>
      <c r="O100" s="250"/>
      <c r="P100" s="110"/>
      <c r="R100" s="131"/>
      <c r="S100" s="29"/>
      <c r="T100" s="29"/>
      <c r="U100" s="64"/>
      <c r="V100" s="64"/>
      <c r="W100" s="64"/>
    </row>
    <row r="101" spans="2:23" s="58" customFormat="1" ht="18.75" customHeight="1" x14ac:dyDescent="0.45">
      <c r="B101" s="59"/>
      <c r="C101" s="82"/>
      <c r="M101" s="268"/>
      <c r="N101" s="66"/>
      <c r="O101" s="250"/>
      <c r="P101" s="110"/>
      <c r="R101" s="131"/>
      <c r="S101" s="29"/>
      <c r="T101" s="29"/>
      <c r="U101" s="64"/>
      <c r="V101" s="64"/>
      <c r="W101" s="64"/>
    </row>
    <row r="102" spans="2:23" s="58" customFormat="1" ht="18.75" customHeight="1" x14ac:dyDescent="0.45">
      <c r="B102" s="59"/>
      <c r="C102" s="102"/>
      <c r="D102" s="43"/>
      <c r="E102" s="43"/>
      <c r="F102" s="43"/>
      <c r="G102" s="43"/>
      <c r="H102" s="43"/>
      <c r="I102" s="43"/>
      <c r="J102" s="43"/>
      <c r="K102" s="43"/>
      <c r="L102" s="43"/>
      <c r="M102" s="268"/>
      <c r="N102" s="66"/>
      <c r="O102" s="250"/>
      <c r="P102" s="110"/>
      <c r="R102" s="131"/>
      <c r="S102" s="29"/>
      <c r="T102" s="29"/>
      <c r="U102" s="64"/>
      <c r="V102" s="64"/>
      <c r="W102" s="64"/>
    </row>
    <row r="103" spans="2:23" s="58" customFormat="1" ht="18.75" customHeight="1" x14ac:dyDescent="0.45">
      <c r="B103" s="59"/>
      <c r="C103" s="102"/>
      <c r="D103" s="43"/>
      <c r="E103" s="43"/>
      <c r="F103" s="43"/>
      <c r="G103" s="43"/>
      <c r="H103" s="43"/>
      <c r="I103" s="43"/>
      <c r="J103" s="43"/>
      <c r="K103" s="43"/>
      <c r="L103" s="43"/>
      <c r="M103" s="268"/>
      <c r="N103" s="66"/>
      <c r="O103" s="250"/>
      <c r="P103" s="110"/>
      <c r="R103" s="131"/>
      <c r="S103" s="29"/>
      <c r="T103" s="29"/>
      <c r="U103" s="64"/>
      <c r="V103" s="64"/>
      <c r="W103" s="64"/>
    </row>
    <row r="104" spans="2:23" s="58" customFormat="1" ht="18.75" customHeight="1" x14ac:dyDescent="0.45">
      <c r="B104" s="59"/>
      <c r="C104" s="102"/>
      <c r="D104" s="43"/>
      <c r="E104" s="43"/>
      <c r="F104" s="43"/>
      <c r="G104" s="43"/>
      <c r="H104" s="43"/>
      <c r="I104" s="43"/>
      <c r="J104" s="43"/>
      <c r="K104" s="43"/>
      <c r="L104" s="43"/>
      <c r="M104" s="268"/>
      <c r="N104" s="66"/>
      <c r="O104" s="250"/>
      <c r="P104" s="110"/>
      <c r="R104" s="131"/>
      <c r="S104" s="29"/>
      <c r="T104" s="29"/>
      <c r="U104" s="64"/>
      <c r="V104" s="64"/>
      <c r="W104" s="64"/>
    </row>
    <row r="105" spans="2:23" s="58" customFormat="1" ht="18.75" customHeight="1" x14ac:dyDescent="0.45">
      <c r="B105" s="59"/>
      <c r="C105" s="102"/>
      <c r="D105" s="43"/>
      <c r="E105" s="43"/>
      <c r="F105" s="43"/>
      <c r="G105" s="43"/>
      <c r="H105" s="43"/>
      <c r="I105" s="43"/>
      <c r="J105" s="43"/>
      <c r="K105" s="43"/>
      <c r="L105" s="43"/>
      <c r="M105" s="268"/>
      <c r="N105" s="66"/>
      <c r="O105" s="250"/>
      <c r="P105" s="110"/>
      <c r="R105" s="131"/>
      <c r="S105" s="29"/>
      <c r="T105" s="29"/>
      <c r="U105" s="64"/>
      <c r="V105" s="64"/>
      <c r="W105" s="64"/>
    </row>
    <row r="106" spans="2:23" s="58" customFormat="1" ht="18.75" customHeight="1" x14ac:dyDescent="0.45">
      <c r="B106" s="59"/>
      <c r="C106" s="102"/>
      <c r="D106" s="43"/>
      <c r="E106" s="43"/>
      <c r="F106" s="43"/>
      <c r="G106" s="43"/>
      <c r="H106" s="43"/>
      <c r="I106" s="43"/>
      <c r="J106" s="43"/>
      <c r="K106" s="43"/>
      <c r="L106" s="43"/>
      <c r="M106" s="268"/>
      <c r="N106" s="66"/>
      <c r="O106" s="250"/>
      <c r="P106" s="110"/>
      <c r="R106" s="131"/>
      <c r="S106" s="29"/>
      <c r="T106" s="29"/>
      <c r="U106" s="64"/>
      <c r="V106" s="64"/>
      <c r="W106" s="64"/>
    </row>
    <row r="107" spans="2:23" s="58" customFormat="1" ht="18.75" customHeight="1" x14ac:dyDescent="0.45">
      <c r="B107" s="59"/>
      <c r="C107" s="82"/>
      <c r="M107" s="268"/>
      <c r="N107" s="66"/>
      <c r="O107" s="250"/>
      <c r="P107" s="110"/>
      <c r="R107" s="131"/>
      <c r="S107" s="29"/>
      <c r="T107" s="29"/>
      <c r="U107" s="64"/>
      <c r="V107" s="64"/>
      <c r="W107" s="64"/>
    </row>
    <row r="108" spans="2:23" s="58" customFormat="1" ht="18.75" customHeight="1" x14ac:dyDescent="0.45">
      <c r="B108" s="59"/>
      <c r="C108" s="82"/>
      <c r="M108" s="268"/>
      <c r="N108" s="66"/>
      <c r="O108" s="250"/>
      <c r="P108" s="110"/>
      <c r="R108" s="131"/>
      <c r="S108" s="29"/>
      <c r="T108" s="29"/>
      <c r="U108" s="64"/>
      <c r="V108" s="64"/>
      <c r="W108" s="64"/>
    </row>
    <row r="109" spans="2:23" s="58" customFormat="1" ht="18.75" customHeight="1" x14ac:dyDescent="0.45">
      <c r="B109" s="59"/>
      <c r="C109" s="82"/>
      <c r="M109" s="268"/>
      <c r="N109" s="66"/>
      <c r="O109" s="250"/>
      <c r="P109" s="110"/>
      <c r="R109" s="131"/>
      <c r="S109" s="29"/>
      <c r="T109" s="29"/>
      <c r="U109" s="64"/>
      <c r="V109" s="64"/>
      <c r="W109" s="64"/>
    </row>
    <row r="110" spans="2:23" s="58" customFormat="1" ht="18.75" customHeight="1" x14ac:dyDescent="0.45">
      <c r="B110" s="59"/>
      <c r="C110" s="102"/>
      <c r="D110" s="43"/>
      <c r="E110" s="43"/>
      <c r="F110" s="43"/>
      <c r="G110" s="43"/>
      <c r="H110" s="43"/>
      <c r="I110" s="43"/>
      <c r="J110" s="43"/>
      <c r="K110" s="43"/>
      <c r="L110" s="43"/>
      <c r="M110" s="268"/>
      <c r="N110" s="66"/>
      <c r="O110" s="250"/>
      <c r="P110" s="110"/>
      <c r="R110" s="131"/>
      <c r="S110" s="29"/>
      <c r="T110" s="29"/>
      <c r="U110" s="64"/>
      <c r="V110" s="64"/>
      <c r="W110" s="64"/>
    </row>
    <row r="111" spans="2:23" s="58" customFormat="1" ht="18.75" customHeight="1" x14ac:dyDescent="0.45">
      <c r="B111" s="59"/>
      <c r="C111" s="102"/>
      <c r="D111" s="43"/>
      <c r="E111" s="43"/>
      <c r="F111" s="43"/>
      <c r="G111" s="43"/>
      <c r="H111" s="43"/>
      <c r="I111" s="43"/>
      <c r="J111" s="43"/>
      <c r="K111" s="43"/>
      <c r="L111" s="43"/>
      <c r="M111" s="268"/>
      <c r="N111" s="66"/>
      <c r="O111" s="250"/>
      <c r="P111" s="110"/>
      <c r="R111" s="131"/>
      <c r="S111" s="29"/>
      <c r="T111" s="29"/>
      <c r="U111" s="64"/>
      <c r="V111" s="64"/>
      <c r="W111" s="64"/>
    </row>
    <row r="112" spans="2:23" s="58" customFormat="1" ht="18.75" customHeight="1" x14ac:dyDescent="0.45">
      <c r="B112" s="59"/>
      <c r="C112" s="102"/>
      <c r="D112" s="43"/>
      <c r="E112" s="43"/>
      <c r="F112" s="43"/>
      <c r="G112" s="43"/>
      <c r="H112" s="43"/>
      <c r="I112" s="43"/>
      <c r="J112" s="43"/>
      <c r="K112" s="43"/>
      <c r="L112" s="43"/>
      <c r="M112" s="268"/>
      <c r="N112" s="66"/>
      <c r="O112" s="250"/>
      <c r="P112" s="110"/>
      <c r="R112" s="131"/>
      <c r="S112" s="29"/>
      <c r="T112" s="29"/>
      <c r="U112" s="64"/>
      <c r="V112" s="64"/>
      <c r="W112" s="64"/>
    </row>
    <row r="113" spans="2:23" s="58" customFormat="1" ht="18.75" customHeight="1" x14ac:dyDescent="0.45">
      <c r="B113" s="59"/>
      <c r="C113" s="102"/>
      <c r="D113" s="43"/>
      <c r="E113" s="43"/>
      <c r="F113" s="43"/>
      <c r="G113" s="43"/>
      <c r="H113" s="43"/>
      <c r="I113" s="43"/>
      <c r="J113" s="43"/>
      <c r="K113" s="43"/>
      <c r="L113" s="43"/>
      <c r="M113" s="268"/>
      <c r="N113" s="66"/>
      <c r="O113" s="250"/>
      <c r="P113" s="110"/>
      <c r="R113" s="131"/>
      <c r="S113" s="29"/>
      <c r="T113" s="29"/>
      <c r="U113" s="64"/>
      <c r="V113" s="64"/>
      <c r="W113" s="64"/>
    </row>
    <row r="114" spans="2:23" s="58" customFormat="1" ht="18.75" customHeight="1" x14ac:dyDescent="0.45">
      <c r="B114" s="59"/>
      <c r="C114" s="102"/>
      <c r="D114" s="43"/>
      <c r="E114" s="43"/>
      <c r="F114" s="43"/>
      <c r="G114" s="43"/>
      <c r="H114" s="43"/>
      <c r="I114" s="43"/>
      <c r="J114" s="43"/>
      <c r="K114" s="43"/>
      <c r="L114" s="43"/>
      <c r="M114" s="268"/>
      <c r="N114" s="66"/>
      <c r="O114" s="250"/>
      <c r="P114" s="110"/>
      <c r="R114" s="131"/>
      <c r="S114" s="29"/>
      <c r="T114" s="29"/>
      <c r="U114" s="64"/>
      <c r="V114" s="64"/>
      <c r="W114" s="64"/>
    </row>
    <row r="115" spans="2:23" s="58" customFormat="1" ht="18.75" customHeight="1" x14ac:dyDescent="0.45">
      <c r="B115" s="59"/>
      <c r="C115" s="82"/>
      <c r="M115" s="268"/>
      <c r="N115" s="66"/>
      <c r="O115" s="250"/>
      <c r="P115" s="110"/>
      <c r="R115" s="131"/>
      <c r="S115" s="29"/>
      <c r="T115" s="29"/>
      <c r="U115" s="64"/>
      <c r="V115" s="64"/>
      <c r="W115" s="64"/>
    </row>
    <row r="116" spans="2:23" s="58" customFormat="1" ht="18.75" customHeight="1" x14ac:dyDescent="0.45">
      <c r="B116" s="59"/>
      <c r="C116" s="82"/>
      <c r="M116" s="268"/>
      <c r="N116" s="66"/>
      <c r="O116" s="250"/>
      <c r="P116" s="110"/>
      <c r="R116" s="131"/>
      <c r="S116" s="29"/>
      <c r="T116" s="29"/>
      <c r="U116" s="64"/>
      <c r="V116" s="64"/>
      <c r="W116" s="64"/>
    </row>
    <row r="117" spans="2:23" s="58" customFormat="1" ht="18.75" customHeight="1" x14ac:dyDescent="0.45">
      <c r="B117" s="59"/>
      <c r="C117" s="82"/>
      <c r="M117" s="268"/>
      <c r="N117" s="66"/>
      <c r="O117" s="250"/>
      <c r="P117" s="110"/>
      <c r="R117" s="131"/>
      <c r="S117" s="29"/>
      <c r="T117" s="29"/>
      <c r="U117" s="64"/>
      <c r="V117" s="64"/>
      <c r="W117" s="64"/>
    </row>
    <row r="118" spans="2:23" s="58" customFormat="1" ht="18.75" customHeight="1" x14ac:dyDescent="0.45">
      <c r="B118" s="59"/>
      <c r="C118" s="82"/>
      <c r="M118" s="268"/>
      <c r="N118" s="66"/>
      <c r="O118" s="250"/>
      <c r="P118" s="110"/>
      <c r="R118" s="131"/>
      <c r="S118" s="29"/>
      <c r="T118" s="29"/>
      <c r="U118" s="64"/>
      <c r="V118" s="64"/>
      <c r="W118" s="64"/>
    </row>
    <row r="119" spans="2:23" s="58" customFormat="1" ht="18.75" customHeight="1" x14ac:dyDescent="0.45">
      <c r="B119" s="59"/>
      <c r="C119" s="82"/>
      <c r="M119" s="268"/>
      <c r="N119" s="66"/>
      <c r="O119" s="250"/>
      <c r="P119" s="110"/>
      <c r="R119" s="131"/>
      <c r="S119" s="29"/>
      <c r="T119" s="29"/>
      <c r="U119" s="64"/>
      <c r="V119" s="64"/>
      <c r="W119" s="64"/>
    </row>
    <row r="120" spans="2:23" s="58" customFormat="1" ht="18.75" customHeight="1" x14ac:dyDescent="0.45">
      <c r="B120" s="59"/>
      <c r="C120" s="82"/>
      <c r="M120" s="268"/>
      <c r="N120" s="66"/>
      <c r="O120" s="250"/>
      <c r="P120" s="110"/>
      <c r="R120" s="131"/>
      <c r="S120" s="29"/>
      <c r="T120" s="29"/>
      <c r="U120" s="64"/>
      <c r="V120" s="64"/>
      <c r="W120" s="64"/>
    </row>
    <row r="121" spans="2:23" s="58" customFormat="1" ht="18.75" customHeight="1" x14ac:dyDescent="0.45">
      <c r="B121" s="59"/>
      <c r="C121" s="82"/>
      <c r="M121" s="268"/>
      <c r="N121" s="66"/>
      <c r="O121" s="250"/>
      <c r="P121" s="110"/>
      <c r="R121" s="131"/>
      <c r="S121" s="29"/>
      <c r="T121" s="29"/>
      <c r="U121" s="64"/>
      <c r="V121" s="64"/>
      <c r="W121" s="64"/>
    </row>
    <row r="122" spans="2:23" s="58" customFormat="1" ht="18.75" customHeight="1" x14ac:dyDescent="0.45">
      <c r="B122" s="59"/>
      <c r="C122" s="82"/>
      <c r="M122" s="268"/>
      <c r="N122" s="66"/>
      <c r="O122" s="250"/>
      <c r="P122" s="110"/>
      <c r="R122" s="131"/>
      <c r="S122" s="29"/>
      <c r="T122" s="29"/>
      <c r="U122" s="64"/>
      <c r="V122" s="64"/>
      <c r="W122" s="64"/>
    </row>
    <row r="123" spans="2:23" s="58" customFormat="1" ht="18.75" customHeight="1" x14ac:dyDescent="0.45">
      <c r="B123" s="59"/>
      <c r="C123" s="82"/>
      <c r="M123" s="268"/>
      <c r="N123" s="66"/>
      <c r="O123" s="250"/>
      <c r="P123" s="110"/>
      <c r="R123" s="131"/>
      <c r="S123" s="29"/>
      <c r="T123" s="29"/>
      <c r="U123" s="64"/>
      <c r="V123" s="64"/>
      <c r="W123" s="64"/>
    </row>
    <row r="124" spans="2:23" s="58" customFormat="1" ht="18.75" customHeight="1" x14ac:dyDescent="0.45">
      <c r="B124" s="59"/>
      <c r="C124" s="82"/>
      <c r="M124" s="268"/>
      <c r="N124" s="66"/>
      <c r="O124" s="250"/>
      <c r="P124" s="110"/>
      <c r="R124" s="131"/>
      <c r="S124" s="29"/>
      <c r="T124" s="29"/>
      <c r="U124" s="64"/>
      <c r="V124" s="64"/>
      <c r="W124" s="64"/>
    </row>
    <row r="125" spans="2:23" s="58" customFormat="1" ht="18.75" customHeight="1" x14ac:dyDescent="0.45">
      <c r="B125" s="59"/>
      <c r="C125" s="82"/>
      <c r="M125" s="268"/>
      <c r="N125" s="66"/>
      <c r="O125" s="250"/>
      <c r="P125" s="110"/>
      <c r="R125" s="131"/>
      <c r="S125" s="29"/>
      <c r="T125" s="29"/>
      <c r="U125" s="64"/>
      <c r="V125" s="64"/>
      <c r="W125" s="64"/>
    </row>
    <row r="126" spans="2:23" s="58" customFormat="1" ht="18.75" customHeight="1" x14ac:dyDescent="0.45">
      <c r="B126" s="59"/>
      <c r="C126" s="82"/>
      <c r="M126" s="268"/>
      <c r="N126" s="66"/>
      <c r="O126" s="250"/>
      <c r="P126" s="110"/>
      <c r="R126" s="131"/>
      <c r="S126" s="29"/>
      <c r="T126" s="29"/>
      <c r="U126" s="64"/>
      <c r="V126" s="64"/>
      <c r="W126" s="64"/>
    </row>
    <row r="127" spans="2:23" s="58" customFormat="1" ht="18.75" customHeight="1" x14ac:dyDescent="0.45">
      <c r="B127" s="59"/>
      <c r="C127" s="82"/>
      <c r="M127" s="268"/>
      <c r="N127" s="66"/>
      <c r="O127" s="250"/>
      <c r="P127" s="110"/>
      <c r="R127" s="131"/>
      <c r="S127" s="29"/>
      <c r="T127" s="29"/>
      <c r="U127" s="64"/>
      <c r="V127" s="64"/>
      <c r="W127" s="64"/>
    </row>
    <row r="128" spans="2:23" s="58" customFormat="1" ht="18.75" customHeight="1" x14ac:dyDescent="0.45">
      <c r="B128" s="59"/>
      <c r="C128" s="82"/>
      <c r="M128" s="268"/>
      <c r="N128" s="66"/>
      <c r="O128" s="250"/>
      <c r="P128" s="110"/>
      <c r="R128" s="131"/>
      <c r="S128" s="29"/>
      <c r="T128" s="29"/>
      <c r="U128" s="64"/>
      <c r="V128" s="64"/>
      <c r="W128" s="64"/>
    </row>
    <row r="129" spans="2:23" s="58" customFormat="1" ht="18.75" customHeight="1" x14ac:dyDescent="0.45">
      <c r="B129" s="59"/>
      <c r="C129" s="82"/>
      <c r="M129" s="268"/>
      <c r="N129" s="66"/>
      <c r="O129" s="250"/>
      <c r="P129" s="110"/>
      <c r="R129" s="131"/>
      <c r="S129" s="29"/>
      <c r="T129" s="29"/>
      <c r="U129" s="64"/>
      <c r="V129" s="64"/>
      <c r="W129" s="64"/>
    </row>
    <row r="130" spans="2:23" s="58" customFormat="1" ht="18.75" customHeight="1" x14ac:dyDescent="0.45">
      <c r="B130" s="59"/>
      <c r="C130" s="82"/>
      <c r="M130" s="268"/>
      <c r="N130" s="66"/>
      <c r="O130" s="250"/>
      <c r="P130" s="110"/>
      <c r="R130" s="131"/>
      <c r="S130" s="29"/>
      <c r="T130" s="29"/>
      <c r="U130" s="64"/>
      <c r="V130" s="64"/>
      <c r="W130" s="64"/>
    </row>
    <row r="131" spans="2:23" s="58" customFormat="1" ht="18.75" customHeight="1" x14ac:dyDescent="0.45">
      <c r="B131" s="59"/>
      <c r="C131" s="82"/>
      <c r="M131" s="268"/>
      <c r="N131" s="66"/>
      <c r="O131" s="250"/>
      <c r="P131" s="110"/>
      <c r="R131" s="131"/>
      <c r="S131" s="29"/>
      <c r="T131" s="29"/>
      <c r="U131" s="64"/>
      <c r="V131" s="64"/>
      <c r="W131" s="64"/>
    </row>
    <row r="132" spans="2:23" s="58" customFormat="1" ht="18.75" customHeight="1" x14ac:dyDescent="0.45">
      <c r="B132" s="59"/>
      <c r="C132" s="82"/>
      <c r="M132" s="268"/>
      <c r="N132" s="66"/>
      <c r="O132" s="250"/>
      <c r="P132" s="110"/>
      <c r="R132" s="131"/>
      <c r="S132" s="29"/>
      <c r="T132" s="29"/>
      <c r="U132" s="64"/>
      <c r="V132" s="64"/>
      <c r="W132" s="64"/>
    </row>
    <row r="133" spans="2:23" s="58" customFormat="1" ht="18.75" customHeight="1" x14ac:dyDescent="0.45">
      <c r="B133" s="59"/>
      <c r="C133" s="82"/>
      <c r="M133" s="268"/>
      <c r="N133" s="66"/>
      <c r="O133" s="250"/>
      <c r="P133" s="110"/>
      <c r="R133" s="131"/>
      <c r="S133" s="29"/>
      <c r="T133" s="29"/>
      <c r="U133" s="64"/>
      <c r="V133" s="64"/>
      <c r="W133" s="64"/>
    </row>
    <row r="134" spans="2:23" s="58" customFormat="1" ht="18.75" customHeight="1" x14ac:dyDescent="0.45">
      <c r="B134" s="59"/>
      <c r="C134" s="82"/>
      <c r="M134" s="268"/>
      <c r="N134" s="66"/>
      <c r="O134" s="250"/>
      <c r="P134" s="110"/>
      <c r="R134" s="131"/>
      <c r="S134" s="29"/>
      <c r="T134" s="29"/>
      <c r="U134" s="64"/>
      <c r="V134" s="64"/>
      <c r="W134" s="64"/>
    </row>
    <row r="135" spans="2:23" s="58" customFormat="1" ht="18.75" customHeight="1" x14ac:dyDescent="0.45">
      <c r="B135" s="59"/>
      <c r="C135" s="82"/>
      <c r="M135" s="268"/>
      <c r="N135" s="66"/>
      <c r="O135" s="250"/>
      <c r="P135" s="110"/>
      <c r="R135" s="131"/>
      <c r="S135" s="29"/>
      <c r="T135" s="29"/>
      <c r="U135" s="64"/>
      <c r="V135" s="64"/>
      <c r="W135" s="64"/>
    </row>
    <row r="136" spans="2:23" s="58" customFormat="1" ht="18.75" customHeight="1" x14ac:dyDescent="0.45">
      <c r="B136" s="59"/>
      <c r="C136" s="82"/>
      <c r="M136" s="268"/>
      <c r="N136" s="66"/>
      <c r="O136" s="250"/>
      <c r="P136" s="110"/>
      <c r="R136" s="131"/>
      <c r="S136" s="29"/>
      <c r="T136" s="29"/>
      <c r="U136" s="64"/>
      <c r="V136" s="64"/>
      <c r="W136" s="64"/>
    </row>
    <row r="137" spans="2:23" s="58" customFormat="1" ht="18.75" customHeight="1" x14ac:dyDescent="0.45">
      <c r="B137" s="59"/>
      <c r="C137" s="82"/>
      <c r="M137" s="268"/>
      <c r="N137" s="66"/>
      <c r="O137" s="250"/>
      <c r="P137" s="110"/>
      <c r="R137" s="131"/>
      <c r="S137" s="29"/>
      <c r="T137" s="29"/>
      <c r="U137" s="64"/>
      <c r="V137" s="64"/>
      <c r="W137" s="64"/>
    </row>
    <row r="138" spans="2:23" s="58" customFormat="1" ht="18.75" customHeight="1" x14ac:dyDescent="0.45">
      <c r="B138" s="59"/>
      <c r="C138" s="82"/>
      <c r="M138" s="268"/>
      <c r="N138" s="66"/>
      <c r="O138" s="250"/>
      <c r="P138" s="110"/>
      <c r="R138" s="131"/>
      <c r="S138" s="29"/>
      <c r="T138" s="29"/>
      <c r="U138" s="64"/>
      <c r="V138" s="64"/>
      <c r="W138" s="64"/>
    </row>
    <row r="139" spans="2:23" s="58" customFormat="1" ht="18.75" customHeight="1" x14ac:dyDescent="0.45">
      <c r="B139" s="59"/>
      <c r="C139" s="82"/>
      <c r="M139" s="268"/>
      <c r="N139" s="66"/>
      <c r="O139" s="250"/>
      <c r="P139" s="110"/>
      <c r="R139" s="131"/>
      <c r="S139" s="29"/>
      <c r="T139" s="29"/>
      <c r="U139" s="64"/>
      <c r="V139" s="64"/>
      <c r="W139" s="64"/>
    </row>
    <row r="140" spans="2:23" s="58" customFormat="1" ht="18.75" customHeight="1" x14ac:dyDescent="0.45">
      <c r="B140" s="59"/>
      <c r="C140" s="82"/>
      <c r="M140" s="268"/>
      <c r="N140" s="66"/>
      <c r="O140" s="250"/>
      <c r="P140" s="110"/>
      <c r="R140" s="131"/>
      <c r="S140" s="29"/>
      <c r="T140" s="29"/>
      <c r="U140" s="64"/>
      <c r="V140" s="64"/>
      <c r="W140" s="64"/>
    </row>
    <row r="141" spans="2:23" s="58" customFormat="1" ht="18.75" customHeight="1" x14ac:dyDescent="0.45">
      <c r="B141" s="59"/>
      <c r="C141" s="82"/>
      <c r="M141" s="268"/>
      <c r="N141" s="66"/>
      <c r="O141" s="250"/>
      <c r="P141" s="110"/>
      <c r="R141" s="131"/>
      <c r="S141" s="29"/>
      <c r="T141" s="29"/>
      <c r="U141" s="64"/>
      <c r="V141" s="64"/>
      <c r="W141" s="64"/>
    </row>
    <row r="142" spans="2:23" s="58" customFormat="1" ht="18.75" customHeight="1" x14ac:dyDescent="0.45">
      <c r="B142" s="59"/>
      <c r="C142" s="82"/>
      <c r="M142" s="268"/>
      <c r="N142" s="66"/>
      <c r="O142" s="250"/>
      <c r="P142" s="110"/>
      <c r="R142" s="131"/>
      <c r="S142" s="29"/>
      <c r="T142" s="29"/>
      <c r="U142" s="64"/>
      <c r="V142" s="64"/>
      <c r="W142" s="64"/>
    </row>
    <row r="143" spans="2:23" s="58" customFormat="1" ht="18.75" customHeight="1" x14ac:dyDescent="0.45">
      <c r="B143" s="59"/>
      <c r="C143" s="82"/>
      <c r="M143" s="268"/>
      <c r="N143" s="66"/>
      <c r="O143" s="250"/>
      <c r="P143" s="110"/>
      <c r="R143" s="131"/>
      <c r="S143" s="29"/>
      <c r="T143" s="29"/>
      <c r="U143" s="64"/>
      <c r="V143" s="64"/>
      <c r="W143" s="64"/>
    </row>
    <row r="144" spans="2:23" s="58" customFormat="1" ht="18.75" customHeight="1" x14ac:dyDescent="0.45">
      <c r="B144" s="59"/>
      <c r="C144" s="82"/>
      <c r="M144" s="268"/>
      <c r="N144" s="66"/>
      <c r="O144" s="250"/>
      <c r="P144" s="110"/>
      <c r="R144" s="131"/>
      <c r="S144" s="29"/>
      <c r="T144" s="29"/>
      <c r="U144" s="64"/>
      <c r="V144" s="64"/>
      <c r="W144" s="64"/>
    </row>
    <row r="145" spans="2:23" s="58" customFormat="1" ht="18.75" customHeight="1" x14ac:dyDescent="0.45">
      <c r="B145" s="59"/>
      <c r="C145" s="82"/>
      <c r="M145" s="268"/>
      <c r="N145" s="66"/>
      <c r="O145" s="250"/>
      <c r="P145" s="110"/>
      <c r="R145" s="131"/>
      <c r="S145" s="29"/>
      <c r="T145" s="29"/>
      <c r="U145" s="64"/>
      <c r="V145" s="64"/>
      <c r="W145" s="64"/>
    </row>
    <row r="146" spans="2:23" s="58" customFormat="1" ht="18.75" customHeight="1" x14ac:dyDescent="0.45">
      <c r="B146" s="59"/>
      <c r="C146" s="82"/>
      <c r="M146" s="268"/>
      <c r="N146" s="66"/>
      <c r="O146" s="250"/>
      <c r="P146" s="110"/>
      <c r="R146" s="131"/>
      <c r="S146" s="29"/>
      <c r="T146" s="29"/>
      <c r="U146" s="64"/>
      <c r="V146" s="64"/>
      <c r="W146" s="64"/>
    </row>
    <row r="147" spans="2:23" s="58" customFormat="1" ht="18.75" customHeight="1" x14ac:dyDescent="0.45">
      <c r="B147" s="59"/>
      <c r="C147" s="82"/>
      <c r="M147" s="268"/>
      <c r="N147" s="66"/>
      <c r="O147" s="250"/>
      <c r="P147" s="110"/>
      <c r="R147" s="131"/>
      <c r="S147" s="29"/>
      <c r="T147" s="29"/>
      <c r="U147" s="64"/>
      <c r="V147" s="64"/>
      <c r="W147" s="64"/>
    </row>
    <row r="148" spans="2:23" s="58" customFormat="1" ht="18.75" customHeight="1" x14ac:dyDescent="0.45">
      <c r="B148" s="59"/>
      <c r="C148" s="82"/>
      <c r="M148" s="268"/>
      <c r="N148" s="66"/>
      <c r="O148" s="250"/>
      <c r="P148" s="110"/>
      <c r="R148" s="131"/>
      <c r="S148" s="29"/>
      <c r="T148" s="29"/>
      <c r="U148" s="64"/>
      <c r="V148" s="64"/>
      <c r="W148" s="64"/>
    </row>
    <row r="149" spans="2:23" s="58" customFormat="1" ht="18.75" customHeight="1" x14ac:dyDescent="0.45">
      <c r="B149" s="59"/>
      <c r="C149" s="82"/>
      <c r="M149" s="268"/>
      <c r="N149" s="66"/>
      <c r="O149" s="250"/>
      <c r="P149" s="110"/>
      <c r="R149" s="131"/>
      <c r="S149" s="29"/>
      <c r="T149" s="29"/>
      <c r="U149" s="64"/>
      <c r="V149" s="64"/>
      <c r="W149" s="64"/>
    </row>
    <row r="150" spans="2:23" s="58" customFormat="1" ht="18.75" customHeight="1" x14ac:dyDescent="0.45">
      <c r="B150" s="59"/>
      <c r="C150" s="82"/>
      <c r="M150" s="268"/>
      <c r="N150" s="66"/>
      <c r="O150" s="250"/>
      <c r="P150" s="110"/>
      <c r="R150" s="131"/>
      <c r="S150" s="29"/>
      <c r="T150" s="29"/>
      <c r="U150" s="64"/>
      <c r="V150" s="64"/>
      <c r="W150" s="64"/>
    </row>
    <row r="151" spans="2:23" s="58" customFormat="1" ht="18.75" customHeight="1" x14ac:dyDescent="0.45">
      <c r="B151" s="59"/>
      <c r="C151" s="82"/>
      <c r="M151" s="268"/>
      <c r="N151" s="66"/>
      <c r="O151" s="250"/>
      <c r="P151" s="110"/>
      <c r="R151" s="131"/>
      <c r="S151" s="29"/>
      <c r="T151" s="29"/>
      <c r="U151" s="64"/>
      <c r="V151" s="64"/>
      <c r="W151" s="64"/>
    </row>
    <row r="152" spans="2:23" s="58" customFormat="1" ht="18.75" customHeight="1" x14ac:dyDescent="0.45">
      <c r="B152" s="59"/>
      <c r="C152" s="82"/>
      <c r="M152" s="268"/>
      <c r="N152" s="66"/>
      <c r="O152" s="250"/>
      <c r="P152" s="110"/>
      <c r="R152" s="131"/>
      <c r="S152" s="29"/>
      <c r="T152" s="29"/>
      <c r="U152" s="64"/>
      <c r="V152" s="64"/>
      <c r="W152" s="64"/>
    </row>
    <row r="153" spans="2:23" s="58" customFormat="1" ht="18.75" customHeight="1" x14ac:dyDescent="0.45">
      <c r="B153" s="59"/>
      <c r="C153" s="82"/>
      <c r="M153" s="268"/>
      <c r="N153" s="66"/>
      <c r="O153" s="250"/>
      <c r="P153" s="110"/>
      <c r="R153" s="131"/>
      <c r="S153" s="29"/>
      <c r="T153" s="29"/>
      <c r="U153" s="64"/>
      <c r="V153" s="64"/>
      <c r="W153" s="64"/>
    </row>
    <row r="154" spans="2:23" s="58" customFormat="1" ht="18.75" customHeight="1" x14ac:dyDescent="0.45">
      <c r="B154" s="59"/>
      <c r="C154" s="82"/>
      <c r="M154" s="268"/>
      <c r="N154" s="66"/>
      <c r="O154" s="250"/>
      <c r="P154" s="110"/>
      <c r="R154" s="131"/>
      <c r="S154" s="29"/>
      <c r="T154" s="29"/>
      <c r="U154" s="64"/>
      <c r="V154" s="64"/>
      <c r="W154" s="64"/>
    </row>
    <row r="155" spans="2:23" s="58" customFormat="1" ht="18.75" customHeight="1" x14ac:dyDescent="0.45">
      <c r="B155" s="59"/>
      <c r="C155" s="82"/>
      <c r="M155" s="268"/>
      <c r="N155" s="66"/>
      <c r="O155" s="250"/>
      <c r="P155" s="110"/>
      <c r="R155" s="131"/>
      <c r="S155" s="29"/>
      <c r="T155" s="29"/>
      <c r="U155" s="64"/>
      <c r="V155" s="64"/>
      <c r="W155" s="64"/>
    </row>
    <row r="156" spans="2:23" s="58" customFormat="1" ht="18.75" customHeight="1" x14ac:dyDescent="0.45">
      <c r="B156" s="59"/>
      <c r="C156" s="82"/>
      <c r="M156" s="268"/>
      <c r="N156" s="66"/>
      <c r="O156" s="250"/>
      <c r="P156" s="110"/>
      <c r="R156" s="131"/>
      <c r="S156" s="29"/>
      <c r="T156" s="29"/>
      <c r="U156" s="64"/>
      <c r="V156" s="64"/>
      <c r="W156" s="64"/>
    </row>
    <row r="157" spans="2:23" s="58" customFormat="1" ht="18.75" customHeight="1" x14ac:dyDescent="0.45">
      <c r="B157" s="59"/>
      <c r="C157" s="82"/>
      <c r="M157" s="268"/>
      <c r="N157" s="66"/>
      <c r="O157" s="250"/>
      <c r="P157" s="110"/>
      <c r="R157" s="131"/>
      <c r="S157" s="29"/>
      <c r="T157" s="29"/>
      <c r="U157" s="64"/>
      <c r="V157" s="64"/>
      <c r="W157" s="64"/>
    </row>
    <row r="158" spans="2:23" s="58" customFormat="1" ht="18.75" customHeight="1" x14ac:dyDescent="0.45">
      <c r="B158" s="59"/>
      <c r="C158" s="82"/>
      <c r="M158" s="268"/>
      <c r="N158" s="66"/>
      <c r="O158" s="250"/>
      <c r="P158" s="110"/>
      <c r="R158" s="131"/>
      <c r="S158" s="29"/>
      <c r="T158" s="29"/>
      <c r="U158" s="64"/>
      <c r="V158" s="64"/>
      <c r="W158" s="64"/>
    </row>
    <row r="159" spans="2:23" s="58" customFormat="1" ht="18.75" customHeight="1" x14ac:dyDescent="0.45">
      <c r="B159" s="59"/>
      <c r="C159" s="82"/>
      <c r="M159" s="268"/>
      <c r="N159" s="66"/>
      <c r="O159" s="250"/>
      <c r="P159" s="110"/>
      <c r="R159" s="131"/>
      <c r="S159" s="29"/>
      <c r="T159" s="29"/>
      <c r="U159" s="64"/>
      <c r="V159" s="64"/>
      <c r="W159" s="64"/>
    </row>
    <row r="160" spans="2:23" s="58" customFormat="1" ht="18.75" customHeight="1" x14ac:dyDescent="0.45">
      <c r="B160" s="59"/>
      <c r="C160" s="82"/>
      <c r="M160" s="268"/>
      <c r="N160" s="66"/>
      <c r="O160" s="250"/>
      <c r="P160" s="110"/>
      <c r="R160" s="131"/>
      <c r="S160" s="29"/>
      <c r="T160" s="29"/>
      <c r="U160" s="64"/>
      <c r="V160" s="64"/>
      <c r="W160" s="64"/>
    </row>
    <row r="161" spans="2:23" s="58" customFormat="1" ht="18.75" customHeight="1" x14ac:dyDescent="0.45">
      <c r="B161" s="59"/>
      <c r="C161" s="82"/>
      <c r="M161" s="268"/>
      <c r="N161" s="66"/>
      <c r="O161" s="250"/>
      <c r="P161" s="110"/>
      <c r="R161" s="131"/>
      <c r="S161" s="29"/>
      <c r="T161" s="29"/>
      <c r="U161" s="64"/>
      <c r="V161" s="64"/>
      <c r="W161" s="64"/>
    </row>
    <row r="162" spans="2:23" s="58" customFormat="1" ht="18.75" customHeight="1" x14ac:dyDescent="0.45">
      <c r="B162" s="59"/>
      <c r="C162" s="82"/>
      <c r="M162" s="268"/>
      <c r="N162" s="66"/>
      <c r="O162" s="250"/>
      <c r="P162" s="110"/>
      <c r="R162" s="131"/>
      <c r="S162" s="29"/>
      <c r="T162" s="29"/>
      <c r="U162" s="64"/>
      <c r="V162" s="64"/>
      <c r="W162" s="64"/>
    </row>
    <row r="163" spans="2:23" s="58" customFormat="1" ht="18.75" customHeight="1" x14ac:dyDescent="0.45">
      <c r="B163" s="59"/>
      <c r="C163" s="82"/>
      <c r="M163" s="268"/>
      <c r="N163" s="66"/>
      <c r="O163" s="250"/>
      <c r="P163" s="110"/>
      <c r="R163" s="131"/>
      <c r="S163" s="29"/>
      <c r="T163" s="29"/>
      <c r="U163" s="64"/>
      <c r="V163" s="64"/>
      <c r="W163" s="64"/>
    </row>
    <row r="164" spans="2:23" s="58" customFormat="1" ht="18.75" customHeight="1" x14ac:dyDescent="0.45">
      <c r="B164" s="59"/>
      <c r="C164" s="82"/>
      <c r="M164" s="268"/>
      <c r="N164" s="66"/>
      <c r="O164" s="250"/>
      <c r="P164" s="110"/>
      <c r="R164" s="131"/>
      <c r="S164" s="29"/>
      <c r="T164" s="29"/>
      <c r="U164" s="64"/>
      <c r="V164" s="64"/>
      <c r="W164" s="64"/>
    </row>
    <row r="165" spans="2:23" s="58" customFormat="1" ht="18.75" customHeight="1" x14ac:dyDescent="0.45">
      <c r="B165" s="59"/>
      <c r="C165" s="82"/>
      <c r="M165" s="268"/>
      <c r="N165" s="66"/>
      <c r="O165" s="250"/>
      <c r="P165" s="110"/>
      <c r="R165" s="131"/>
      <c r="S165" s="29"/>
      <c r="T165" s="29"/>
      <c r="U165" s="64"/>
      <c r="V165" s="64"/>
      <c r="W165" s="64"/>
    </row>
    <row r="166" spans="2:23" s="58" customFormat="1" ht="18.75" customHeight="1" x14ac:dyDescent="0.45">
      <c r="B166" s="59"/>
      <c r="C166" s="82"/>
      <c r="M166" s="268"/>
      <c r="N166" s="66"/>
      <c r="O166" s="250"/>
      <c r="P166" s="110"/>
      <c r="R166" s="131"/>
      <c r="S166" s="29"/>
      <c r="T166" s="29"/>
      <c r="U166" s="64"/>
      <c r="V166" s="64"/>
      <c r="W166" s="64"/>
    </row>
    <row r="167" spans="2:23" s="58" customFormat="1" ht="18.75" customHeight="1" x14ac:dyDescent="0.45">
      <c r="B167" s="59"/>
      <c r="C167" s="82"/>
      <c r="M167" s="268"/>
      <c r="N167" s="66"/>
      <c r="O167" s="250"/>
      <c r="P167" s="110"/>
      <c r="R167" s="131"/>
      <c r="S167" s="29"/>
      <c r="T167" s="29"/>
      <c r="U167" s="64"/>
      <c r="V167" s="64"/>
      <c r="W167" s="64"/>
    </row>
    <row r="168" spans="2:23" s="58" customFormat="1" ht="18.75" customHeight="1" x14ac:dyDescent="0.45">
      <c r="B168" s="59"/>
      <c r="C168" s="82"/>
      <c r="M168" s="268"/>
      <c r="N168" s="66"/>
      <c r="O168" s="250"/>
      <c r="P168" s="110"/>
      <c r="R168" s="131"/>
      <c r="S168" s="29"/>
      <c r="T168" s="29"/>
      <c r="U168" s="64"/>
      <c r="V168" s="64"/>
      <c r="W168" s="64"/>
    </row>
    <row r="169" spans="2:23" s="58" customFormat="1" ht="18.75" customHeight="1" x14ac:dyDescent="0.45">
      <c r="B169" s="59"/>
      <c r="C169" s="82"/>
      <c r="M169" s="268"/>
      <c r="N169" s="66"/>
      <c r="O169" s="250"/>
      <c r="P169" s="110"/>
      <c r="R169" s="131"/>
      <c r="S169" s="29"/>
      <c r="T169" s="29"/>
      <c r="U169" s="64"/>
      <c r="V169" s="64"/>
      <c r="W169" s="64"/>
    </row>
    <row r="170" spans="2:23" s="58" customFormat="1" ht="18.75" customHeight="1" x14ac:dyDescent="0.45">
      <c r="B170" s="59"/>
      <c r="C170" s="82"/>
      <c r="M170" s="268"/>
      <c r="N170" s="66"/>
      <c r="O170" s="250"/>
      <c r="P170" s="110"/>
      <c r="R170" s="131"/>
      <c r="S170" s="29"/>
      <c r="T170" s="29"/>
      <c r="U170" s="64"/>
      <c r="V170" s="64"/>
      <c r="W170" s="64"/>
    </row>
    <row r="171" spans="2:23" s="58" customFormat="1" ht="18.75" customHeight="1" x14ac:dyDescent="0.45">
      <c r="B171" s="59"/>
      <c r="C171" s="82"/>
      <c r="M171" s="268"/>
      <c r="N171" s="66"/>
      <c r="O171" s="250"/>
      <c r="P171" s="110"/>
      <c r="R171" s="131"/>
      <c r="S171" s="29"/>
      <c r="T171" s="29"/>
      <c r="U171" s="64"/>
      <c r="V171" s="64"/>
      <c r="W171" s="64"/>
    </row>
    <row r="172" spans="2:23" s="58" customFormat="1" ht="18.75" customHeight="1" x14ac:dyDescent="0.45">
      <c r="B172" s="59"/>
      <c r="C172" s="82"/>
      <c r="M172" s="268"/>
      <c r="N172" s="66"/>
      <c r="O172" s="250"/>
      <c r="P172" s="110"/>
      <c r="R172" s="131"/>
      <c r="S172" s="29"/>
      <c r="T172" s="29"/>
      <c r="U172" s="64"/>
      <c r="V172" s="64"/>
      <c r="W172" s="64"/>
    </row>
    <row r="173" spans="2:23" s="58" customFormat="1" ht="18.75" customHeight="1" x14ac:dyDescent="0.45">
      <c r="B173" s="59"/>
      <c r="C173" s="82"/>
      <c r="M173" s="268"/>
      <c r="N173" s="66"/>
      <c r="O173" s="250"/>
      <c r="P173" s="110"/>
      <c r="R173" s="131"/>
      <c r="S173" s="29"/>
      <c r="T173" s="29"/>
      <c r="U173" s="64"/>
      <c r="V173" s="64"/>
      <c r="W173" s="64"/>
    </row>
    <row r="174" spans="2:23" s="58" customFormat="1" ht="18.75" customHeight="1" x14ac:dyDescent="0.45">
      <c r="B174" s="59"/>
      <c r="C174" s="82"/>
      <c r="M174" s="268"/>
      <c r="N174" s="66"/>
      <c r="O174" s="250"/>
      <c r="P174" s="110"/>
      <c r="R174" s="131"/>
      <c r="S174" s="29"/>
      <c r="T174" s="29"/>
      <c r="U174" s="64"/>
      <c r="V174" s="64"/>
      <c r="W174" s="64"/>
    </row>
    <row r="175" spans="2:23" s="58" customFormat="1" ht="18.75" customHeight="1" x14ac:dyDescent="0.45">
      <c r="B175" s="59"/>
      <c r="C175" s="82"/>
      <c r="M175" s="268"/>
      <c r="N175" s="66"/>
      <c r="O175" s="250"/>
      <c r="P175" s="110"/>
      <c r="R175" s="131"/>
      <c r="S175" s="29"/>
      <c r="T175" s="29"/>
      <c r="U175" s="64"/>
      <c r="V175" s="64"/>
      <c r="W175" s="64"/>
    </row>
    <row r="176" spans="2:23" s="58" customFormat="1" ht="18.75" customHeight="1" x14ac:dyDescent="0.45">
      <c r="B176" s="59"/>
      <c r="C176" s="82"/>
      <c r="M176" s="268"/>
      <c r="N176" s="66"/>
      <c r="O176" s="250"/>
      <c r="P176" s="110"/>
      <c r="R176" s="131"/>
      <c r="S176" s="29"/>
      <c r="T176" s="29"/>
      <c r="U176" s="64"/>
      <c r="V176" s="64"/>
      <c r="W176" s="64"/>
    </row>
    <row r="177" spans="2:23" s="58" customFormat="1" ht="18.75" customHeight="1" x14ac:dyDescent="0.45">
      <c r="B177" s="59"/>
      <c r="C177" s="82"/>
      <c r="M177" s="268"/>
      <c r="N177" s="66"/>
      <c r="O177" s="250"/>
      <c r="P177" s="110"/>
      <c r="R177" s="131"/>
      <c r="S177" s="29"/>
      <c r="T177" s="29"/>
      <c r="U177" s="64"/>
      <c r="V177" s="64"/>
      <c r="W177" s="64"/>
    </row>
    <row r="178" spans="2:23" s="58" customFormat="1" ht="18.75" customHeight="1" x14ac:dyDescent="0.45">
      <c r="B178" s="59"/>
      <c r="C178" s="82"/>
      <c r="M178" s="268"/>
      <c r="N178" s="66"/>
      <c r="O178" s="250"/>
      <c r="P178" s="110"/>
      <c r="R178" s="131"/>
      <c r="S178" s="29"/>
      <c r="T178" s="29"/>
      <c r="U178" s="64"/>
      <c r="V178" s="64"/>
      <c r="W178" s="64"/>
    </row>
    <row r="179" spans="2:23" s="58" customFormat="1" ht="18.75" customHeight="1" x14ac:dyDescent="0.45">
      <c r="B179" s="59"/>
      <c r="C179" s="82"/>
      <c r="M179" s="268"/>
      <c r="N179" s="66"/>
      <c r="O179" s="250"/>
      <c r="P179" s="110"/>
      <c r="R179" s="131"/>
      <c r="S179" s="29"/>
      <c r="T179" s="29"/>
      <c r="U179" s="64"/>
      <c r="V179" s="64"/>
      <c r="W179" s="64"/>
    </row>
    <row r="180" spans="2:23" s="58" customFormat="1" ht="18.75" customHeight="1" x14ac:dyDescent="0.45">
      <c r="B180" s="59"/>
      <c r="C180" s="82"/>
      <c r="M180" s="268"/>
      <c r="N180" s="66"/>
      <c r="O180" s="250"/>
      <c r="P180" s="110"/>
      <c r="R180" s="131"/>
      <c r="S180" s="29"/>
      <c r="T180" s="29"/>
      <c r="U180" s="64"/>
      <c r="V180" s="64"/>
      <c r="W180" s="64"/>
    </row>
    <row r="181" spans="2:23" s="58" customFormat="1" ht="18.75" customHeight="1" x14ac:dyDescent="0.45">
      <c r="B181" s="59"/>
      <c r="C181" s="82"/>
      <c r="M181" s="268"/>
      <c r="N181" s="66"/>
      <c r="O181" s="250"/>
      <c r="P181" s="110"/>
      <c r="R181" s="131"/>
      <c r="S181" s="29"/>
      <c r="T181" s="29"/>
      <c r="U181" s="64"/>
      <c r="V181" s="64"/>
      <c r="W181" s="64"/>
    </row>
    <row r="182" spans="2:23" s="58" customFormat="1" ht="18.75" customHeight="1" x14ac:dyDescent="0.45">
      <c r="B182" s="59"/>
      <c r="C182" s="82"/>
      <c r="M182" s="268"/>
      <c r="N182" s="66"/>
      <c r="O182" s="250"/>
      <c r="P182" s="110"/>
      <c r="R182" s="131"/>
      <c r="S182" s="29"/>
      <c r="T182" s="29"/>
      <c r="U182" s="64"/>
      <c r="V182" s="64"/>
      <c r="W182" s="64"/>
    </row>
    <row r="183" spans="2:23" s="58" customFormat="1" ht="18.75" customHeight="1" x14ac:dyDescent="0.45">
      <c r="B183" s="59"/>
      <c r="C183" s="82"/>
      <c r="M183" s="268"/>
      <c r="N183" s="66"/>
      <c r="O183" s="250"/>
      <c r="P183" s="110"/>
      <c r="R183" s="131"/>
      <c r="S183" s="29"/>
      <c r="T183" s="29"/>
      <c r="U183" s="64"/>
      <c r="V183" s="64"/>
      <c r="W183" s="64"/>
    </row>
    <row r="184" spans="2:23" s="58" customFormat="1" ht="18.75" customHeight="1" x14ac:dyDescent="0.45">
      <c r="B184" s="59"/>
      <c r="C184" s="82"/>
      <c r="M184" s="268"/>
      <c r="N184" s="66"/>
      <c r="O184" s="250"/>
      <c r="P184" s="110"/>
      <c r="R184" s="131"/>
      <c r="S184" s="29"/>
      <c r="T184" s="29"/>
      <c r="U184" s="64"/>
      <c r="V184" s="64"/>
      <c r="W184" s="64"/>
    </row>
    <row r="185" spans="2:23" s="58" customFormat="1" ht="18.75" customHeight="1" x14ac:dyDescent="0.45">
      <c r="B185" s="59"/>
      <c r="C185" s="82"/>
      <c r="M185" s="268"/>
      <c r="N185" s="66"/>
      <c r="O185" s="250"/>
      <c r="P185" s="110"/>
      <c r="R185" s="131"/>
      <c r="S185" s="29"/>
      <c r="T185" s="29"/>
      <c r="U185" s="64"/>
      <c r="V185" s="64"/>
      <c r="W185" s="64"/>
    </row>
    <row r="186" spans="2:23" s="58" customFormat="1" ht="18.75" customHeight="1" x14ac:dyDescent="0.45">
      <c r="B186" s="59"/>
      <c r="C186" s="82"/>
      <c r="M186" s="268"/>
      <c r="N186" s="66"/>
      <c r="O186" s="250"/>
      <c r="P186" s="110"/>
      <c r="R186" s="131"/>
      <c r="S186" s="29"/>
      <c r="T186" s="29"/>
      <c r="U186" s="64"/>
      <c r="V186" s="64"/>
      <c r="W186" s="64"/>
    </row>
    <row r="187" spans="2:23" s="58" customFormat="1" ht="18.75" customHeight="1" x14ac:dyDescent="0.45">
      <c r="B187" s="59"/>
      <c r="C187" s="82"/>
      <c r="M187" s="268"/>
      <c r="N187" s="66"/>
      <c r="O187" s="250"/>
      <c r="P187" s="110"/>
      <c r="R187" s="131"/>
      <c r="S187" s="29"/>
      <c r="T187" s="29"/>
      <c r="U187" s="64"/>
      <c r="V187" s="64"/>
      <c r="W187" s="64"/>
    </row>
    <row r="188" spans="2:23" s="58" customFormat="1" ht="18.75" customHeight="1" x14ac:dyDescent="0.45">
      <c r="B188" s="59"/>
      <c r="C188" s="82"/>
      <c r="M188" s="268"/>
      <c r="N188" s="66"/>
      <c r="O188" s="250"/>
      <c r="P188" s="110"/>
      <c r="R188" s="131"/>
      <c r="S188" s="29"/>
      <c r="T188" s="29"/>
      <c r="U188" s="64"/>
      <c r="V188" s="64"/>
      <c r="W188" s="64"/>
    </row>
    <row r="189" spans="2:23" s="58" customFormat="1" ht="18.75" customHeight="1" x14ac:dyDescent="0.45">
      <c r="B189" s="59"/>
      <c r="C189" s="82"/>
      <c r="M189" s="268"/>
      <c r="N189" s="66"/>
      <c r="O189" s="250"/>
      <c r="P189" s="110"/>
      <c r="R189" s="131"/>
      <c r="S189" s="29"/>
      <c r="T189" s="29"/>
      <c r="U189" s="64"/>
      <c r="V189" s="64"/>
      <c r="W189" s="64"/>
    </row>
    <row r="190" spans="2:23" s="58" customFormat="1" ht="18.75" customHeight="1" x14ac:dyDescent="0.45">
      <c r="B190" s="59"/>
      <c r="C190" s="82"/>
      <c r="M190" s="268"/>
      <c r="N190" s="66"/>
      <c r="O190" s="250"/>
      <c r="P190" s="110"/>
      <c r="R190" s="131"/>
      <c r="S190" s="29"/>
      <c r="T190" s="29"/>
      <c r="U190" s="64"/>
      <c r="V190" s="64"/>
      <c r="W190" s="64"/>
    </row>
    <row r="191" spans="2:23" s="58" customFormat="1" ht="18.75" customHeight="1" x14ac:dyDescent="0.45">
      <c r="B191" s="59"/>
      <c r="C191" s="82"/>
      <c r="M191" s="268"/>
      <c r="N191" s="66"/>
      <c r="O191" s="250"/>
      <c r="P191" s="110"/>
      <c r="R191" s="131"/>
      <c r="S191" s="29"/>
      <c r="T191" s="29"/>
      <c r="U191" s="64"/>
      <c r="V191" s="64"/>
      <c r="W191" s="64"/>
    </row>
    <row r="192" spans="2:23" s="58" customFormat="1" ht="18.75" customHeight="1" x14ac:dyDescent="0.45">
      <c r="B192" s="59"/>
      <c r="C192" s="82"/>
      <c r="M192" s="268"/>
      <c r="N192" s="66"/>
      <c r="O192" s="250"/>
      <c r="P192" s="110"/>
      <c r="R192" s="131"/>
      <c r="S192" s="29"/>
      <c r="T192" s="29"/>
      <c r="U192" s="64"/>
      <c r="V192" s="64"/>
      <c r="W192" s="64"/>
    </row>
    <row r="193" spans="2:23" s="58" customFormat="1" ht="18.75" customHeight="1" x14ac:dyDescent="0.45">
      <c r="B193" s="59"/>
      <c r="C193" s="82"/>
      <c r="M193" s="268"/>
      <c r="N193" s="66"/>
      <c r="O193" s="250"/>
      <c r="P193" s="110"/>
      <c r="R193" s="131"/>
      <c r="S193" s="29"/>
      <c r="T193" s="29"/>
      <c r="U193" s="64"/>
      <c r="V193" s="64"/>
      <c r="W193" s="64"/>
    </row>
    <row r="194" spans="2:23" s="58" customFormat="1" x14ac:dyDescent="0.45">
      <c r="B194" s="59"/>
      <c r="C194" s="82"/>
      <c r="M194" s="268"/>
      <c r="N194" s="66"/>
      <c r="O194" s="250"/>
      <c r="P194" s="110"/>
      <c r="R194" s="131"/>
      <c r="S194" s="29"/>
      <c r="T194" s="29"/>
      <c r="U194" s="64"/>
      <c r="V194" s="64"/>
      <c r="W194" s="64"/>
    </row>
    <row r="195" spans="2:23" s="58" customFormat="1" x14ac:dyDescent="0.45">
      <c r="B195" s="59"/>
      <c r="C195" s="82"/>
      <c r="M195" s="268"/>
      <c r="N195" s="66"/>
      <c r="O195" s="250"/>
      <c r="P195" s="110"/>
      <c r="R195" s="131"/>
      <c r="S195" s="29"/>
      <c r="T195" s="29"/>
      <c r="U195" s="64"/>
      <c r="V195" s="64"/>
      <c r="W195" s="64"/>
    </row>
    <row r="196" spans="2:23" s="58" customFormat="1" x14ac:dyDescent="0.45">
      <c r="B196" s="59"/>
      <c r="C196" s="82"/>
      <c r="M196" s="268"/>
      <c r="N196" s="66"/>
      <c r="O196" s="250"/>
      <c r="P196" s="110"/>
      <c r="R196" s="131"/>
      <c r="S196" s="29"/>
      <c r="T196" s="29"/>
      <c r="U196" s="64"/>
      <c r="V196" s="64"/>
      <c r="W196" s="64"/>
    </row>
    <row r="197" spans="2:23" s="58" customFormat="1" x14ac:dyDescent="0.45">
      <c r="B197" s="59"/>
      <c r="C197" s="82"/>
      <c r="M197" s="268"/>
      <c r="N197" s="66"/>
      <c r="O197" s="250"/>
      <c r="P197" s="110"/>
      <c r="R197" s="131"/>
      <c r="S197" s="29"/>
      <c r="T197" s="29"/>
      <c r="U197" s="64"/>
      <c r="V197" s="64"/>
      <c r="W197" s="64"/>
    </row>
    <row r="198" spans="2:23" s="58" customFormat="1" x14ac:dyDescent="0.45">
      <c r="B198" s="59"/>
      <c r="C198" s="82"/>
      <c r="M198" s="268"/>
      <c r="N198" s="66"/>
      <c r="O198" s="250"/>
      <c r="P198" s="110"/>
      <c r="R198" s="131"/>
      <c r="S198" s="29"/>
      <c r="T198" s="29"/>
      <c r="U198" s="64"/>
      <c r="V198" s="64"/>
      <c r="W198" s="64"/>
    </row>
    <row r="199" spans="2:23" s="58" customFormat="1" x14ac:dyDescent="0.45">
      <c r="B199" s="59"/>
      <c r="C199" s="82"/>
      <c r="M199" s="268"/>
      <c r="N199" s="66"/>
      <c r="O199" s="250"/>
      <c r="P199" s="110"/>
      <c r="R199" s="131"/>
      <c r="S199" s="29"/>
      <c r="T199" s="29"/>
      <c r="U199" s="64"/>
      <c r="V199" s="64"/>
      <c r="W199" s="64"/>
    </row>
    <row r="200" spans="2:23" s="58" customFormat="1" x14ac:dyDescent="0.45">
      <c r="B200" s="59"/>
      <c r="C200" s="82"/>
      <c r="M200" s="268"/>
      <c r="N200" s="66"/>
      <c r="O200" s="250"/>
      <c r="P200" s="110"/>
      <c r="R200" s="131"/>
      <c r="S200" s="29"/>
      <c r="T200" s="29"/>
      <c r="U200" s="64"/>
      <c r="V200" s="64"/>
      <c r="W200" s="64"/>
    </row>
    <row r="201" spans="2:23" s="58" customFormat="1" x14ac:dyDescent="0.45">
      <c r="B201" s="59"/>
      <c r="C201" s="82"/>
      <c r="M201" s="268"/>
      <c r="N201" s="66"/>
      <c r="O201" s="250"/>
      <c r="P201" s="110"/>
      <c r="R201" s="131"/>
      <c r="S201" s="29"/>
      <c r="T201" s="29"/>
      <c r="U201" s="64"/>
      <c r="V201" s="64"/>
      <c r="W201" s="64"/>
    </row>
    <row r="202" spans="2:23" s="58" customFormat="1" x14ac:dyDescent="0.45">
      <c r="B202" s="59"/>
      <c r="C202" s="82"/>
      <c r="M202" s="268"/>
      <c r="N202" s="66"/>
      <c r="O202" s="250"/>
      <c r="P202" s="110"/>
      <c r="R202" s="131"/>
      <c r="S202" s="29"/>
      <c r="T202" s="29"/>
      <c r="U202" s="64"/>
      <c r="V202" s="64"/>
      <c r="W202" s="64"/>
    </row>
    <row r="203" spans="2:23" s="58" customFormat="1" x14ac:dyDescent="0.45">
      <c r="B203" s="59"/>
      <c r="C203" s="82"/>
      <c r="M203" s="268"/>
      <c r="N203" s="66"/>
      <c r="O203" s="250"/>
      <c r="P203" s="110"/>
      <c r="R203" s="131"/>
      <c r="S203" s="29"/>
      <c r="T203" s="29"/>
      <c r="U203" s="64"/>
      <c r="V203" s="64"/>
      <c r="W203" s="64"/>
    </row>
    <row r="204" spans="2:23" s="58" customFormat="1" x14ac:dyDescent="0.45">
      <c r="B204" s="59"/>
      <c r="C204" s="82"/>
      <c r="M204" s="268"/>
      <c r="N204" s="66"/>
      <c r="O204" s="250"/>
      <c r="P204" s="110"/>
      <c r="R204" s="131"/>
      <c r="S204" s="29"/>
      <c r="T204" s="29"/>
      <c r="U204" s="64"/>
      <c r="V204" s="64"/>
      <c r="W204" s="64"/>
    </row>
    <row r="205" spans="2:23" s="58" customFormat="1" x14ac:dyDescent="0.45">
      <c r="B205" s="59"/>
      <c r="C205" s="82"/>
      <c r="M205" s="268"/>
      <c r="N205" s="66"/>
      <c r="O205" s="250"/>
      <c r="P205" s="110"/>
      <c r="R205" s="131"/>
      <c r="S205" s="29"/>
      <c r="T205" s="29"/>
      <c r="U205" s="64"/>
      <c r="V205" s="64"/>
      <c r="W205" s="64"/>
    </row>
    <row r="206" spans="2:23" s="58" customFormat="1" x14ac:dyDescent="0.45">
      <c r="B206" s="59"/>
      <c r="C206" s="82"/>
      <c r="M206" s="268"/>
      <c r="N206" s="66"/>
      <c r="O206" s="250"/>
      <c r="P206" s="110"/>
      <c r="R206" s="131"/>
      <c r="S206" s="29"/>
      <c r="T206" s="29"/>
      <c r="U206" s="64"/>
      <c r="V206" s="64"/>
      <c r="W206" s="64"/>
    </row>
    <row r="207" spans="2:23" s="58" customFormat="1" x14ac:dyDescent="0.45">
      <c r="B207" s="59"/>
      <c r="C207" s="82"/>
      <c r="M207" s="268"/>
      <c r="N207" s="66"/>
      <c r="O207" s="250"/>
      <c r="P207" s="110"/>
      <c r="R207" s="131"/>
      <c r="S207" s="29"/>
      <c r="T207" s="29"/>
      <c r="U207" s="64"/>
      <c r="V207" s="64"/>
      <c r="W207" s="64"/>
    </row>
    <row r="208" spans="2:23" s="58" customFormat="1" x14ac:dyDescent="0.45">
      <c r="B208" s="59"/>
      <c r="C208" s="82"/>
      <c r="M208" s="268"/>
      <c r="N208" s="66"/>
      <c r="O208" s="250"/>
      <c r="P208" s="110"/>
      <c r="R208" s="131"/>
      <c r="S208" s="29"/>
      <c r="T208" s="29"/>
      <c r="U208" s="64"/>
      <c r="V208" s="64"/>
      <c r="W208" s="64"/>
    </row>
    <row r="209" spans="2:23" s="58" customFormat="1" x14ac:dyDescent="0.45">
      <c r="B209" s="59"/>
      <c r="C209" s="82"/>
      <c r="M209" s="268"/>
      <c r="N209" s="66"/>
      <c r="O209" s="250"/>
      <c r="P209" s="110"/>
      <c r="R209" s="131"/>
      <c r="S209" s="29"/>
      <c r="T209" s="29"/>
      <c r="U209" s="64"/>
      <c r="V209" s="64"/>
      <c r="W209" s="64"/>
    </row>
    <row r="210" spans="2:23" s="58" customFormat="1" x14ac:dyDescent="0.45">
      <c r="B210" s="59"/>
      <c r="C210" s="82"/>
      <c r="M210" s="268"/>
      <c r="N210" s="66"/>
      <c r="O210" s="250"/>
      <c r="P210" s="110"/>
      <c r="R210" s="131"/>
      <c r="S210" s="29"/>
      <c r="T210" s="29"/>
      <c r="U210" s="64"/>
      <c r="V210" s="64"/>
      <c r="W210" s="64"/>
    </row>
    <row r="211" spans="2:23" s="58" customFormat="1" x14ac:dyDescent="0.45">
      <c r="B211" s="59"/>
      <c r="C211" s="82"/>
      <c r="M211" s="268"/>
      <c r="N211" s="66"/>
      <c r="O211" s="250"/>
      <c r="P211" s="110"/>
      <c r="R211" s="131"/>
      <c r="S211" s="29"/>
      <c r="T211" s="29"/>
      <c r="U211" s="64"/>
      <c r="V211" s="64"/>
      <c r="W211" s="64"/>
    </row>
    <row r="212" spans="2:23" s="58" customFormat="1" x14ac:dyDescent="0.45">
      <c r="B212" s="59"/>
      <c r="C212" s="82"/>
      <c r="M212" s="268"/>
      <c r="N212" s="66"/>
      <c r="O212" s="250"/>
      <c r="P212" s="110"/>
      <c r="R212" s="131"/>
      <c r="S212" s="29"/>
      <c r="T212" s="29"/>
      <c r="U212" s="64"/>
      <c r="V212" s="64"/>
      <c r="W212" s="64"/>
    </row>
    <row r="213" spans="2:23" s="58" customFormat="1" x14ac:dyDescent="0.45">
      <c r="B213" s="59"/>
      <c r="C213" s="82"/>
      <c r="M213" s="268"/>
      <c r="N213" s="66"/>
      <c r="O213" s="250"/>
      <c r="P213" s="110"/>
      <c r="R213" s="131"/>
      <c r="S213" s="29"/>
      <c r="T213" s="29"/>
      <c r="U213" s="64"/>
      <c r="V213" s="64"/>
      <c r="W213" s="64"/>
    </row>
    <row r="214" spans="2:23" s="58" customFormat="1" x14ac:dyDescent="0.45">
      <c r="B214" s="59"/>
      <c r="C214" s="82"/>
      <c r="M214" s="268"/>
      <c r="N214" s="66"/>
      <c r="O214" s="250"/>
      <c r="P214" s="110"/>
      <c r="R214" s="131"/>
      <c r="S214" s="29"/>
      <c r="T214" s="29"/>
      <c r="U214" s="64"/>
      <c r="V214" s="64"/>
      <c r="W214" s="64"/>
    </row>
    <row r="215" spans="2:23" s="58" customFormat="1" x14ac:dyDescent="0.45">
      <c r="B215" s="59"/>
      <c r="C215" s="82"/>
      <c r="M215" s="268"/>
      <c r="N215" s="66"/>
      <c r="O215" s="250"/>
      <c r="P215" s="110"/>
      <c r="R215" s="131"/>
      <c r="S215" s="29"/>
      <c r="T215" s="29"/>
      <c r="U215" s="64"/>
      <c r="V215" s="64"/>
      <c r="W215" s="64"/>
    </row>
    <row r="216" spans="2:23" s="58" customFormat="1" x14ac:dyDescent="0.45">
      <c r="B216" s="59"/>
      <c r="C216" s="82"/>
      <c r="M216" s="268"/>
      <c r="N216" s="66"/>
      <c r="O216" s="250"/>
      <c r="P216" s="110"/>
      <c r="R216" s="131"/>
      <c r="S216" s="29"/>
      <c r="T216" s="29"/>
      <c r="U216" s="64"/>
      <c r="V216" s="64"/>
      <c r="W216" s="64"/>
    </row>
    <row r="217" spans="2:23" s="58" customFormat="1" x14ac:dyDescent="0.45">
      <c r="B217" s="59"/>
      <c r="C217" s="82"/>
      <c r="M217" s="268"/>
      <c r="N217" s="66"/>
      <c r="O217" s="250"/>
      <c r="P217" s="110"/>
      <c r="R217" s="131"/>
      <c r="S217" s="29"/>
      <c r="T217" s="29"/>
      <c r="U217" s="64"/>
      <c r="V217" s="64"/>
      <c r="W217" s="64"/>
    </row>
    <row r="218" spans="2:23" s="58" customFormat="1" x14ac:dyDescent="0.45">
      <c r="B218" s="59"/>
      <c r="C218" s="82"/>
      <c r="M218" s="268"/>
      <c r="N218" s="66"/>
      <c r="O218" s="250"/>
      <c r="P218" s="110"/>
      <c r="R218" s="131"/>
      <c r="S218" s="29"/>
      <c r="T218" s="29"/>
      <c r="U218" s="64"/>
      <c r="V218" s="64"/>
      <c r="W218" s="64"/>
    </row>
    <row r="219" spans="2:23" s="58" customFormat="1" x14ac:dyDescent="0.45">
      <c r="B219" s="59"/>
      <c r="C219" s="82"/>
      <c r="M219" s="268"/>
      <c r="N219" s="66"/>
      <c r="O219" s="250"/>
      <c r="P219" s="110"/>
      <c r="R219" s="131"/>
      <c r="S219" s="29"/>
      <c r="T219" s="29"/>
      <c r="U219" s="64"/>
      <c r="V219" s="64"/>
      <c r="W219" s="64"/>
    </row>
    <row r="220" spans="2:23" s="58" customFormat="1" x14ac:dyDescent="0.45">
      <c r="B220" s="59"/>
      <c r="C220" s="82"/>
      <c r="M220" s="268"/>
      <c r="N220" s="66"/>
      <c r="O220" s="250"/>
      <c r="P220" s="110"/>
      <c r="R220" s="131"/>
      <c r="S220" s="29"/>
      <c r="T220" s="29"/>
      <c r="U220" s="64"/>
      <c r="V220" s="64"/>
      <c r="W220" s="64"/>
    </row>
    <row r="221" spans="2:23" s="58" customFormat="1" x14ac:dyDescent="0.45">
      <c r="B221" s="59"/>
      <c r="C221" s="82"/>
      <c r="M221" s="268"/>
      <c r="N221" s="66"/>
      <c r="O221" s="250"/>
      <c r="P221" s="110"/>
      <c r="R221" s="131"/>
      <c r="S221" s="29"/>
      <c r="T221" s="29"/>
      <c r="U221" s="64"/>
      <c r="V221" s="64"/>
      <c r="W221" s="64"/>
    </row>
    <row r="222" spans="2:23" s="58" customFormat="1" x14ac:dyDescent="0.45">
      <c r="B222" s="59"/>
      <c r="C222" s="82"/>
      <c r="M222" s="268"/>
      <c r="N222" s="66"/>
      <c r="O222" s="250"/>
      <c r="P222" s="110"/>
      <c r="R222" s="131"/>
      <c r="S222" s="29"/>
      <c r="T222" s="29"/>
      <c r="U222" s="64"/>
      <c r="V222" s="64"/>
      <c r="W222" s="64"/>
    </row>
    <row r="223" spans="2:23" s="58" customFormat="1" x14ac:dyDescent="0.45">
      <c r="B223" s="59"/>
      <c r="C223" s="82"/>
      <c r="M223" s="268"/>
      <c r="N223" s="66"/>
      <c r="O223" s="250"/>
      <c r="P223" s="110"/>
      <c r="R223" s="131"/>
      <c r="S223" s="29"/>
      <c r="T223" s="29"/>
      <c r="U223" s="64"/>
      <c r="V223" s="64"/>
      <c r="W223" s="64"/>
    </row>
    <row r="224" spans="2:23" s="58" customFormat="1" x14ac:dyDescent="0.45">
      <c r="B224" s="59"/>
      <c r="C224" s="82"/>
      <c r="M224" s="268"/>
      <c r="N224" s="66"/>
      <c r="O224" s="250"/>
      <c r="P224" s="110"/>
      <c r="R224" s="131"/>
      <c r="S224" s="29"/>
      <c r="T224" s="29"/>
      <c r="U224" s="64"/>
      <c r="V224" s="64"/>
      <c r="W224" s="64"/>
    </row>
  </sheetData>
  <sheetProtection algorithmName="SHA-512" hashValue="h84iFwscNh3XY5Y+6GSppcbNz1E5wizmEoH3eZZMGctNHiWCLngg/4WPj5Uw17OYem83zcSLKrauXoPhHdVIBw==" saltValue="y5qzzUIx60balpIpgFcbww==" spinCount="100000" sheet="1" objects="1" scenarios="1"/>
  <mergeCells count="11">
    <mergeCell ref="D4:K4"/>
    <mergeCell ref="D3:E3"/>
    <mergeCell ref="C43:L45"/>
    <mergeCell ref="C55:L57"/>
    <mergeCell ref="C68:L70"/>
    <mergeCell ref="C33:L35"/>
    <mergeCell ref="C79:L81"/>
    <mergeCell ref="C91:L93"/>
    <mergeCell ref="C23:L25"/>
    <mergeCell ref="D5:K5"/>
    <mergeCell ref="J63:L63"/>
  </mergeCells>
  <phoneticPr fontId="1"/>
  <conditionalFormatting sqref="C8:C11 G8:G11">
    <cfRule type="expression" dxfId="92" priority="134">
      <formula>$Q$8=FALSE</formula>
    </cfRule>
  </conditionalFormatting>
  <conditionalFormatting sqref="C91:L93 C43:L45 C55:L57 C23:L25 C33">
    <cfRule type="containsBlanks" dxfId="91" priority="122">
      <formula>LEN(TRIM(C23))=0</formula>
    </cfRule>
  </conditionalFormatting>
  <conditionalFormatting sqref="C79:L81">
    <cfRule type="containsBlanks" dxfId="90" priority="121">
      <formula>LEN(TRIM(C79))=0</formula>
    </cfRule>
  </conditionalFormatting>
  <conditionalFormatting sqref="J54">
    <cfRule type="expression" dxfId="89" priority="110">
      <formula>$J$54="入力してください！"</formula>
    </cfRule>
  </conditionalFormatting>
  <conditionalFormatting sqref="J59:K59">
    <cfRule type="expression" dxfId="88" priority="106">
      <formula>$J$59="↑入力してください！"</formula>
    </cfRule>
  </conditionalFormatting>
  <conditionalFormatting sqref="K72">
    <cfRule type="expression" dxfId="87" priority="80">
      <formula>$J$72="↑入力してください！"</formula>
    </cfRule>
  </conditionalFormatting>
  <conditionalFormatting sqref="I83:K83">
    <cfRule type="expression" dxfId="86" priority="76">
      <formula>$J$83="↑入力してください！"</formula>
    </cfRule>
  </conditionalFormatting>
  <conditionalFormatting sqref="J72">
    <cfRule type="expression" dxfId="85" priority="72">
      <formula>$J$83="↑入力してください！"</formula>
    </cfRule>
  </conditionalFormatting>
  <conditionalFormatting sqref="C90:H90">
    <cfRule type="expression" dxfId="84" priority="71">
      <formula>AND($Q$87=TRUE,$C$91="")</formula>
    </cfRule>
  </conditionalFormatting>
  <conditionalFormatting sqref="C78:H78">
    <cfRule type="expression" dxfId="83" priority="70">
      <formula>AND($Q$77=TRUE,$C$79="")</formula>
    </cfRule>
  </conditionalFormatting>
  <conditionalFormatting sqref="C67:H67">
    <cfRule type="expression" dxfId="82" priority="69">
      <formula>AND($Q$66=TRUE,$C$68="")</formula>
    </cfRule>
  </conditionalFormatting>
  <conditionalFormatting sqref="C54:H54">
    <cfRule type="expression" dxfId="81" priority="68">
      <formula>AND($Q$53=TRUE,$C$55="")</formula>
    </cfRule>
  </conditionalFormatting>
  <conditionalFormatting sqref="K22:L22">
    <cfRule type="expression" dxfId="80" priority="54">
      <formula>LEN(INDIRECT(ADDRESS(ROW($C23),COLUMN($C23))))&gt;130</formula>
    </cfRule>
  </conditionalFormatting>
  <conditionalFormatting sqref="K42:L42 K32:L32">
    <cfRule type="expression" dxfId="79" priority="52">
      <formula>LEN(INDIRECT(ADDRESS(ROW($C33),COLUMN($C33))))&gt;130</formula>
    </cfRule>
  </conditionalFormatting>
  <conditionalFormatting sqref="K54:L54">
    <cfRule type="expression" dxfId="78" priority="51">
      <formula>LEN(INDIRECT(ADDRESS(ROW($C55),COLUMN($C55))))&gt;130</formula>
    </cfRule>
  </conditionalFormatting>
  <conditionalFormatting sqref="K67:L67">
    <cfRule type="expression" dxfId="77" priority="50">
      <formula>LEN(INDIRECT(ADDRESS(ROW($C68),COLUMN($C68))))&gt;130</formula>
    </cfRule>
  </conditionalFormatting>
  <conditionalFormatting sqref="K78:L78">
    <cfRule type="expression" dxfId="76" priority="49">
      <formula>LEN(INDIRECT(ADDRESS(ROW($C79),COLUMN($C79))))&gt;130</formula>
    </cfRule>
  </conditionalFormatting>
  <conditionalFormatting sqref="K90:L90">
    <cfRule type="expression" dxfId="75" priority="48">
      <formula>LEN(INDIRECT(ADDRESS(ROW($C91),COLUMN($C91))))&gt;130</formula>
    </cfRule>
  </conditionalFormatting>
  <conditionalFormatting sqref="J86:L86">
    <cfRule type="expression" dxfId="74" priority="42">
      <formula>$Q$88&gt;1</formula>
    </cfRule>
  </conditionalFormatting>
  <conditionalFormatting sqref="J75:K75">
    <cfRule type="expression" dxfId="73" priority="41">
      <formula>$Q$75&gt;1</formula>
    </cfRule>
  </conditionalFormatting>
  <conditionalFormatting sqref="I64">
    <cfRule type="expression" dxfId="72" priority="40">
      <formula>$Q$64&gt;1</formula>
    </cfRule>
  </conditionalFormatting>
  <conditionalFormatting sqref="I51:K51">
    <cfRule type="expression" dxfId="71" priority="39">
      <formula>$Q$51&gt;1</formula>
    </cfRule>
  </conditionalFormatting>
  <conditionalFormatting sqref="I39:K39">
    <cfRule type="expression" dxfId="70" priority="38">
      <formula>$Q$39&gt;1</formula>
    </cfRule>
  </conditionalFormatting>
  <conditionalFormatting sqref="J14:L14">
    <cfRule type="expression" dxfId="69" priority="36">
      <formula>$Q$13&gt;1</formula>
    </cfRule>
  </conditionalFormatting>
  <conditionalFormatting sqref="C60 C68:L70 C73 C48">
    <cfRule type="containsBlanks" dxfId="68" priority="21">
      <formula>LEN(TRIM(C48))=0</formula>
    </cfRule>
  </conditionalFormatting>
  <conditionalFormatting sqref="C84">
    <cfRule type="containsBlanks" dxfId="67" priority="20">
      <formula>LEN(TRIM(C84))=0</formula>
    </cfRule>
  </conditionalFormatting>
  <conditionalFormatting sqref="C83:H83">
    <cfRule type="expression" dxfId="66" priority="239">
      <formula>AND($S$77=TRUE,$C$84="")</formula>
    </cfRule>
    <cfRule type="expression" dxfId="65" priority="240">
      <formula>AND($S$76=TRUE,$C$84="")</formula>
    </cfRule>
  </conditionalFormatting>
  <conditionalFormatting sqref="C72:H72">
    <cfRule type="expression" dxfId="64" priority="241">
      <formula>AND($S$65=TRUE,$C$73="")</formula>
    </cfRule>
    <cfRule type="expression" dxfId="63" priority="242">
      <formula>AND($S$66=TRUE,$C$73="")</formula>
    </cfRule>
  </conditionalFormatting>
  <conditionalFormatting sqref="C59:J59">
    <cfRule type="expression" dxfId="62" priority="243">
      <formula>AND($S$54=TRUE,$C$60="")</formula>
    </cfRule>
  </conditionalFormatting>
  <conditionalFormatting sqref="C33">
    <cfRule type="expression" priority="258">
      <formula>$R$29&lt;&gt;TRUE</formula>
    </cfRule>
  </conditionalFormatting>
  <conditionalFormatting sqref="I75">
    <cfRule type="expression" dxfId="61" priority="16">
      <formula>$Q$75&gt;1</formula>
    </cfRule>
  </conditionalFormatting>
  <conditionalFormatting sqref="G14:G15 C14:C16">
    <cfRule type="expression" dxfId="60" priority="15">
      <formula>$Q$14=FALSE</formula>
    </cfRule>
  </conditionalFormatting>
  <conditionalFormatting sqref="G29:G30 C29:C31">
    <cfRule type="expression" dxfId="59" priority="14">
      <formula>$Q$29=FALSE</formula>
    </cfRule>
  </conditionalFormatting>
  <conditionalFormatting sqref="G52:G53 C52:C53">
    <cfRule type="expression" dxfId="58" priority="13">
      <formula>$Q$51=0</formula>
    </cfRule>
  </conditionalFormatting>
  <conditionalFormatting sqref="G65:G66 C65:C66">
    <cfRule type="expression" dxfId="57" priority="12">
      <formula>$Q$64=0</formula>
    </cfRule>
  </conditionalFormatting>
  <conditionalFormatting sqref="G76:G77 C76:C77">
    <cfRule type="expression" dxfId="56" priority="11">
      <formula>$Q$76=FALSE</formula>
    </cfRule>
  </conditionalFormatting>
  <conditionalFormatting sqref="C87:C89 G87:G88">
    <cfRule type="expression" dxfId="55" priority="10">
      <formula>$Q$87=FALSE</formula>
    </cfRule>
  </conditionalFormatting>
  <conditionalFormatting sqref="C22:G22 C32:G32">
    <cfRule type="expression" dxfId="54" priority="314">
      <formula>AND($Q20=TRUE,$C23="")</formula>
    </cfRule>
  </conditionalFormatting>
  <conditionalFormatting sqref="C19:C21 G19:G20">
    <cfRule type="expression" dxfId="53" priority="8">
      <formula>$Q$19=FALSE</formula>
    </cfRule>
  </conditionalFormatting>
  <conditionalFormatting sqref="C40:C41 G40:G41">
    <cfRule type="expression" dxfId="52" priority="7">
      <formula>$Q$40=FALSE</formula>
    </cfRule>
  </conditionalFormatting>
  <conditionalFormatting sqref="C42:H42">
    <cfRule type="expression" dxfId="51" priority="6">
      <formula>AND($Q$41=TRUE,$C$43="")</formula>
    </cfRule>
  </conditionalFormatting>
  <conditionalFormatting sqref="C63">
    <cfRule type="expression" dxfId="50" priority="5">
      <formula>$Q$63=FALSE</formula>
    </cfRule>
  </conditionalFormatting>
  <conditionalFormatting sqref="C38">
    <cfRule type="expression" dxfId="49" priority="4">
      <formula>$Q$38=FALSE</formula>
    </cfRule>
  </conditionalFormatting>
  <conditionalFormatting sqref="J38:L38">
    <cfRule type="expression" dxfId="48" priority="3">
      <formula>$Q$38=TRUE</formula>
    </cfRule>
  </conditionalFormatting>
  <conditionalFormatting sqref="J63">
    <cfRule type="expression" dxfId="47" priority="1">
      <formula>$Q$63=TRUE</formula>
    </cfRule>
  </conditionalFormatting>
  <conditionalFormatting sqref="C59:I59">
    <cfRule type="expression" dxfId="46" priority="244">
      <formula>AND($S$53=TRUE,$C$60="")</formula>
    </cfRule>
    <cfRule type="expression" dxfId="45" priority="245">
      <formula>AND($S$52=TRUE,$C$60="")</formula>
    </cfRule>
  </conditionalFormatting>
  <conditionalFormatting sqref="C47:I47">
    <cfRule type="expression" dxfId="44" priority="246">
      <formula>AND($S$41=TRUE,$C$48="")</formula>
    </cfRule>
    <cfRule type="expression" dxfId="43" priority="247">
      <formula>AND($S$40=TRUE,$C$48="")</formula>
    </cfRule>
  </conditionalFormatting>
  <dataValidations count="2">
    <dataValidation type="list" allowBlank="1" showInputMessage="1" showErrorMessage="1" sqref="F31 C87:C89 C19:C21 C8:C11 G87:G88 C40:C41 G40:G41 C63 C65:C66 G65:G66 C76:C77 G76:G77 C52:C53 G29:G30 G52:G53 G19:G20 G8:G11 C14:C16 G14:G15 F21 C29:C31 C38" xr:uid="{00000000-0002-0000-0300-000000000000}">
      <formula1>"□,☑"</formula1>
    </dataValidation>
    <dataValidation errorStyle="information" allowBlank="1" showInputMessage="1" prompt="130文字以内で入力してください" sqref="C43:C46 C79:L82 C91:L93 D43:L45 C55:L58 D68:L70 C23:L25 C68:C71 C33" xr:uid="{00000000-0002-0000-0300-000001000000}"/>
  </dataValidations>
  <printOptions horizontalCentered="1"/>
  <pageMargins left="0.70866141732283472" right="0.51181102362204722" top="0.51181102362204722" bottom="0.51181102362204722" header="0.27559055118110237" footer="0.27559055118110237"/>
  <pageSetup paperSize="9" scale="83" fitToHeight="2" orientation="portrait" blackAndWhite="1" r:id="rId1"/>
  <headerFooter>
    <oddFooter>&amp;R&amp;P/&amp;N</oddFooter>
  </headerFooter>
  <rowBreaks count="1" manualBreakCount="1">
    <brk id="49" max="12" man="1"/>
  </rowBreaks>
  <colBreaks count="1" manualBreakCount="1">
    <brk id="24"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499984740745262"/>
    <pageSetUpPr fitToPage="1"/>
  </sheetPr>
  <dimension ref="A1:AH215"/>
  <sheetViews>
    <sheetView showGridLines="0" view="pageBreakPreview" topLeftCell="B1" zoomScaleNormal="100" zoomScaleSheetLayoutView="100" workbookViewId="0">
      <selection activeCell="C8" sqref="C8:N10"/>
    </sheetView>
  </sheetViews>
  <sheetFormatPr defaultColWidth="9" defaultRowHeight="18" x14ac:dyDescent="0.45"/>
  <cols>
    <col min="1" max="1" width="1.69921875" style="284" customWidth="1"/>
    <col min="2" max="2" width="3.8984375" style="285" customWidth="1"/>
    <col min="3" max="3" width="8.19921875" style="367" customWidth="1"/>
    <col min="4" max="5" width="8.19921875" style="285" customWidth="1"/>
    <col min="6" max="6" width="11" style="285" customWidth="1"/>
    <col min="7" max="11" width="8" style="285" customWidth="1"/>
    <col min="12" max="14" width="6.09765625" style="285" customWidth="1"/>
    <col min="15" max="15" width="4.5" style="285" customWidth="1"/>
    <col min="16" max="16" width="3.3984375" style="287" customWidth="1"/>
    <col min="17" max="17" width="3.59765625" style="285" hidden="1" customWidth="1"/>
    <col min="18" max="18" width="11.69921875" style="276" hidden="1" customWidth="1"/>
    <col min="19" max="20" width="7.19921875" style="276" hidden="1" customWidth="1"/>
    <col min="21" max="24" width="8.59765625" style="290" hidden="1" customWidth="1"/>
    <col min="25" max="25" width="8.59765625" style="291" hidden="1" customWidth="1"/>
    <col min="26" max="26" width="6.09765625" style="291" hidden="1" customWidth="1"/>
    <col min="27" max="27" width="6.69921875" style="291" hidden="1" customWidth="1"/>
    <col min="28" max="29" width="6.09765625" style="291" hidden="1" customWidth="1"/>
    <col min="30" max="31" width="6.09765625" style="285" hidden="1" customWidth="1"/>
    <col min="32" max="16384" width="9" style="285"/>
  </cols>
  <sheetData>
    <row r="1" spans="1:29" s="274" customFormat="1" ht="15" x14ac:dyDescent="0.45">
      <c r="A1" s="271"/>
      <c r="B1" s="272" t="s">
        <v>8</v>
      </c>
      <c r="C1" s="273"/>
      <c r="F1" s="273"/>
      <c r="R1" s="275"/>
      <c r="S1" s="276"/>
      <c r="T1" s="276"/>
      <c r="U1" s="275"/>
      <c r="V1" s="275"/>
      <c r="W1" s="275"/>
      <c r="X1" s="275"/>
      <c r="Y1" s="277"/>
      <c r="Z1" s="277"/>
      <c r="AA1" s="277"/>
      <c r="AB1" s="277"/>
      <c r="AC1" s="277"/>
    </row>
    <row r="2" spans="1:29" s="274" customFormat="1" ht="15" x14ac:dyDescent="0.45">
      <c r="A2" s="271"/>
      <c r="C2" s="273"/>
      <c r="R2" s="276"/>
      <c r="S2" s="276"/>
      <c r="T2" s="276"/>
      <c r="U2" s="275"/>
      <c r="V2" s="275"/>
      <c r="W2" s="275"/>
      <c r="X2" s="275"/>
      <c r="Y2" s="277"/>
      <c r="Z2" s="277"/>
      <c r="AA2" s="277"/>
      <c r="AB2" s="277"/>
      <c r="AC2" s="277"/>
    </row>
    <row r="3" spans="1:29" s="274" customFormat="1" ht="15" x14ac:dyDescent="0.45">
      <c r="A3" s="271"/>
      <c r="D3" s="278" t="s">
        <v>63</v>
      </c>
      <c r="E3" s="659">
        <f>'様式第6号-2（共通）'!$E$5</f>
        <v>0</v>
      </c>
      <c r="F3" s="659"/>
      <c r="G3" s="271"/>
      <c r="H3" s="271"/>
      <c r="I3" s="271"/>
      <c r="J3" s="271"/>
      <c r="K3" s="271"/>
      <c r="N3" s="279"/>
      <c r="O3" s="280"/>
      <c r="Q3" s="280"/>
      <c r="R3" s="281"/>
      <c r="S3" s="276"/>
      <c r="T3" s="276"/>
      <c r="U3" s="275"/>
      <c r="V3" s="275"/>
      <c r="W3" s="275"/>
      <c r="X3" s="275"/>
      <c r="Y3" s="282"/>
      <c r="Z3" s="282"/>
      <c r="AA3" s="277"/>
      <c r="AB3" s="282"/>
      <c r="AC3" s="282"/>
    </row>
    <row r="4" spans="1:29" s="274" customFormat="1" ht="15" x14ac:dyDescent="0.45">
      <c r="A4" s="271"/>
      <c r="D4" s="278" t="s">
        <v>197</v>
      </c>
      <c r="E4" s="659">
        <f>'様式第6号-2（共通）'!$E$6</f>
        <v>0</v>
      </c>
      <c r="F4" s="659"/>
      <c r="G4" s="659"/>
      <c r="H4" s="659"/>
      <c r="I4" s="659"/>
      <c r="J4" s="659"/>
      <c r="K4" s="659"/>
      <c r="N4" s="279"/>
      <c r="O4" s="280"/>
      <c r="Q4" s="280"/>
      <c r="R4" s="281"/>
      <c r="S4" s="276"/>
      <c r="T4" s="276"/>
      <c r="U4" s="275"/>
      <c r="V4" s="275"/>
      <c r="W4" s="275"/>
      <c r="X4" s="275"/>
      <c r="Y4" s="282"/>
      <c r="Z4" s="282"/>
      <c r="AA4" s="277"/>
      <c r="AB4" s="282"/>
      <c r="AC4" s="282"/>
    </row>
    <row r="5" spans="1:29" s="274" customFormat="1" ht="15" x14ac:dyDescent="0.45">
      <c r="A5" s="271"/>
      <c r="D5" s="278" t="s">
        <v>64</v>
      </c>
      <c r="E5" s="660">
        <f>'様式第6号-2（共通）'!E7:K7</f>
        <v>0</v>
      </c>
      <c r="F5" s="660"/>
      <c r="G5" s="660"/>
      <c r="H5" s="660"/>
      <c r="I5" s="660"/>
      <c r="J5" s="660"/>
      <c r="K5" s="660"/>
      <c r="N5" s="279"/>
      <c r="O5" s="280"/>
      <c r="Q5" s="280"/>
      <c r="R5" s="281"/>
      <c r="S5" s="276"/>
      <c r="T5" s="276"/>
      <c r="U5" s="275"/>
      <c r="V5" s="275"/>
      <c r="W5" s="275"/>
      <c r="X5" s="275"/>
      <c r="Y5" s="282"/>
      <c r="Z5" s="282"/>
      <c r="AA5" s="277"/>
      <c r="AB5" s="282"/>
      <c r="AC5" s="282"/>
    </row>
    <row r="6" spans="1:29" s="274" customFormat="1" ht="15" x14ac:dyDescent="0.45">
      <c r="A6" s="271"/>
      <c r="R6" s="276"/>
      <c r="S6" s="276"/>
      <c r="T6" s="276"/>
      <c r="U6" s="275"/>
      <c r="V6" s="275"/>
      <c r="W6" s="275"/>
      <c r="X6" s="275"/>
      <c r="Y6" s="277"/>
      <c r="Z6" s="277"/>
      <c r="AA6" s="277"/>
      <c r="AB6" s="277"/>
      <c r="AC6" s="277"/>
    </row>
    <row r="7" spans="1:29" s="274" customFormat="1" ht="15.6" thickBot="1" x14ac:dyDescent="0.5">
      <c r="A7" s="271"/>
      <c r="B7" s="273" t="s">
        <v>57</v>
      </c>
      <c r="C7" s="273"/>
      <c r="L7" s="283"/>
      <c r="M7" s="283"/>
      <c r="N7" s="397" t="s">
        <v>198</v>
      </c>
      <c r="R7" s="276"/>
      <c r="S7" s="276"/>
      <c r="T7" s="276"/>
      <c r="U7" s="275"/>
      <c r="V7" s="275"/>
      <c r="W7" s="275"/>
      <c r="X7" s="275"/>
      <c r="Y7" s="277"/>
      <c r="Z7" s="277"/>
      <c r="AA7" s="277"/>
      <c r="AB7" s="277"/>
      <c r="AC7" s="277"/>
    </row>
    <row r="8" spans="1:29" ht="18.75" customHeight="1" x14ac:dyDescent="0.45">
      <c r="C8" s="540"/>
      <c r="D8" s="541"/>
      <c r="E8" s="541"/>
      <c r="F8" s="541"/>
      <c r="G8" s="541"/>
      <c r="H8" s="541"/>
      <c r="I8" s="541"/>
      <c r="J8" s="541"/>
      <c r="K8" s="541"/>
      <c r="L8" s="541"/>
      <c r="M8" s="541"/>
      <c r="N8" s="542"/>
      <c r="O8" s="286" t="str">
        <f>IF(LEN(C8)&gt;0, LEN(C8), "")</f>
        <v/>
      </c>
      <c r="Q8" s="288" t="s">
        <v>629</v>
      </c>
      <c r="R8" s="289"/>
      <c r="AA8" s="292" t="s">
        <v>213</v>
      </c>
      <c r="AB8" s="291">
        <f>LEN(C8)</f>
        <v>0</v>
      </c>
    </row>
    <row r="9" spans="1:29" ht="18.75" customHeight="1" x14ac:dyDescent="0.45">
      <c r="C9" s="543"/>
      <c r="D9" s="544"/>
      <c r="E9" s="544"/>
      <c r="F9" s="544"/>
      <c r="G9" s="544"/>
      <c r="H9" s="544"/>
      <c r="I9" s="544"/>
      <c r="J9" s="544"/>
      <c r="K9" s="544"/>
      <c r="L9" s="544"/>
      <c r="M9" s="544"/>
      <c r="N9" s="545"/>
      <c r="O9" s="293"/>
      <c r="R9" s="289"/>
      <c r="AA9" s="291" t="s">
        <v>214</v>
      </c>
    </row>
    <row r="10" spans="1:29" s="274" customFormat="1" ht="18.75" customHeight="1" thickBot="1" x14ac:dyDescent="0.5">
      <c r="A10" s="271"/>
      <c r="C10" s="546"/>
      <c r="D10" s="547"/>
      <c r="E10" s="547"/>
      <c r="F10" s="547"/>
      <c r="G10" s="547"/>
      <c r="H10" s="547"/>
      <c r="I10" s="547"/>
      <c r="J10" s="547"/>
      <c r="K10" s="547"/>
      <c r="L10" s="547"/>
      <c r="M10" s="547"/>
      <c r="N10" s="548"/>
      <c r="O10" s="294"/>
      <c r="R10" s="289"/>
      <c r="S10" s="276"/>
      <c r="T10" s="276"/>
      <c r="U10" s="275"/>
      <c r="V10" s="275"/>
      <c r="W10" s="275"/>
      <c r="X10" s="275"/>
      <c r="Y10" s="277"/>
      <c r="Z10" s="277"/>
      <c r="AA10" s="277" t="s">
        <v>105</v>
      </c>
      <c r="AB10" s="277"/>
      <c r="AC10" s="277"/>
    </row>
    <row r="12" spans="1:29" s="274" customFormat="1" ht="15" x14ac:dyDescent="0.45">
      <c r="A12" s="271"/>
      <c r="B12" s="273" t="s">
        <v>326</v>
      </c>
      <c r="C12" s="273"/>
      <c r="F12" s="409" t="s">
        <v>351</v>
      </c>
      <c r="I12" s="295" t="str">
        <f>IF(S12&gt;1,"1つだけ選択してください！","")</f>
        <v/>
      </c>
      <c r="Q12" s="288" t="s">
        <v>629</v>
      </c>
      <c r="R12" s="275" t="s">
        <v>359</v>
      </c>
      <c r="S12" s="276">
        <f>COUNTIF(C13:C16,"☑")</f>
        <v>0</v>
      </c>
      <c r="T12" s="276"/>
      <c r="U12" s="275"/>
      <c r="V12" s="275"/>
      <c r="W12" s="275"/>
      <c r="X12" s="275"/>
      <c r="Y12" s="277"/>
      <c r="Z12" s="277"/>
      <c r="AA12" s="277"/>
      <c r="AB12" s="277"/>
      <c r="AC12" s="277"/>
    </row>
    <row r="13" spans="1:29" s="274" customFormat="1" ht="16.2" x14ac:dyDescent="0.45">
      <c r="A13" s="271"/>
      <c r="C13" s="118" t="s">
        <v>189</v>
      </c>
      <c r="D13" s="273" t="s">
        <v>173</v>
      </c>
      <c r="R13" s="275"/>
      <c r="S13" s="276" t="b">
        <f>COUNTIF(C13:C16,"□")&lt;&gt;4</f>
        <v>0</v>
      </c>
      <c r="T13" s="276"/>
      <c r="U13" s="275"/>
      <c r="V13" s="275"/>
      <c r="W13" s="275"/>
      <c r="X13" s="275"/>
      <c r="Y13" s="277"/>
      <c r="Z13" s="277"/>
      <c r="AA13" s="277" t="s">
        <v>107</v>
      </c>
      <c r="AB13" s="277"/>
      <c r="AC13" s="277"/>
    </row>
    <row r="14" spans="1:29" s="274" customFormat="1" ht="16.2" x14ac:dyDescent="0.45">
      <c r="A14" s="271"/>
      <c r="C14" s="118" t="s">
        <v>189</v>
      </c>
      <c r="D14" s="274" t="s">
        <v>171</v>
      </c>
      <c r="R14" s="276"/>
      <c r="S14" s="276"/>
      <c r="T14" s="276"/>
      <c r="U14" s="275"/>
      <c r="V14" s="275"/>
      <c r="W14" s="275"/>
      <c r="X14" s="275"/>
      <c r="Y14" s="277"/>
      <c r="Z14" s="277"/>
      <c r="AA14" s="277" t="s">
        <v>108</v>
      </c>
      <c r="AB14" s="277"/>
      <c r="AC14" s="277"/>
    </row>
    <row r="15" spans="1:29" s="274" customFormat="1" ht="16.2" x14ac:dyDescent="0.45">
      <c r="A15" s="271"/>
      <c r="C15" s="118" t="s">
        <v>189</v>
      </c>
      <c r="D15" s="274" t="s">
        <v>172</v>
      </c>
      <c r="R15" s="276"/>
      <c r="S15" s="276"/>
      <c r="T15" s="276"/>
      <c r="U15" s="275"/>
      <c r="V15" s="275"/>
      <c r="W15" s="275"/>
      <c r="X15" s="275"/>
      <c r="Y15" s="277"/>
      <c r="Z15" s="277"/>
      <c r="AA15" s="277" t="s">
        <v>109</v>
      </c>
      <c r="AB15" s="277"/>
      <c r="AC15" s="277"/>
    </row>
    <row r="16" spans="1:29" s="274" customFormat="1" ht="16.2" x14ac:dyDescent="0.45">
      <c r="A16" s="271"/>
      <c r="C16" s="118" t="s">
        <v>189</v>
      </c>
      <c r="D16" s="274" t="s">
        <v>39</v>
      </c>
      <c r="Q16" s="296"/>
      <c r="R16" s="297"/>
      <c r="S16" s="276"/>
      <c r="T16" s="276"/>
      <c r="U16" s="275"/>
      <c r="V16" s="275"/>
      <c r="W16" s="275"/>
      <c r="X16" s="275"/>
      <c r="Y16" s="277"/>
      <c r="Z16" s="277"/>
      <c r="AA16" s="277" t="s">
        <v>215</v>
      </c>
      <c r="AB16" s="277"/>
      <c r="AC16" s="277"/>
    </row>
    <row r="17" spans="1:29" s="274" customFormat="1" ht="15.6" thickBot="1" x14ac:dyDescent="0.5">
      <c r="A17" s="271"/>
      <c r="C17" s="298"/>
      <c r="D17" s="299" t="s">
        <v>190</v>
      </c>
      <c r="E17" s="299"/>
      <c r="L17" s="283"/>
      <c r="M17" s="283"/>
      <c r="N17" s="397" t="s">
        <v>198</v>
      </c>
      <c r="Q17" s="296"/>
      <c r="R17" s="297"/>
      <c r="S17" s="276" t="b">
        <f>COUNTIF(C16,"□")&lt;&gt;1</f>
        <v>0</v>
      </c>
      <c r="T17" s="276"/>
      <c r="U17" s="275"/>
      <c r="V17" s="275"/>
      <c r="W17" s="275"/>
      <c r="X17" s="275"/>
      <c r="Y17" s="277"/>
      <c r="Z17" s="277"/>
      <c r="AA17" s="277"/>
      <c r="AB17" s="277"/>
      <c r="AC17" s="277"/>
    </row>
    <row r="18" spans="1:29" s="274" customFormat="1" ht="18" customHeight="1" x14ac:dyDescent="0.45">
      <c r="A18" s="271"/>
      <c r="B18" s="271"/>
      <c r="C18" s="540"/>
      <c r="D18" s="541"/>
      <c r="E18" s="541"/>
      <c r="F18" s="541"/>
      <c r="G18" s="541"/>
      <c r="H18" s="541"/>
      <c r="I18" s="541"/>
      <c r="J18" s="541"/>
      <c r="K18" s="541"/>
      <c r="L18" s="541"/>
      <c r="M18" s="541"/>
      <c r="N18" s="542"/>
      <c r="O18" s="286" t="str">
        <f>IF(LEN(C18)&gt;0, LEN(C18), "")</f>
        <v/>
      </c>
      <c r="Q18" s="288" t="s">
        <v>629</v>
      </c>
      <c r="R18" s="289"/>
      <c r="S18" s="276"/>
      <c r="T18" s="276"/>
      <c r="U18" s="275"/>
      <c r="V18" s="275"/>
      <c r="W18" s="275"/>
      <c r="X18" s="275"/>
      <c r="Y18" s="277"/>
      <c r="Z18" s="277"/>
      <c r="AA18" s="277" t="s">
        <v>110</v>
      </c>
      <c r="AB18" s="277"/>
      <c r="AC18" s="277"/>
    </row>
    <row r="19" spans="1:29" s="274" customFormat="1" ht="18" customHeight="1" x14ac:dyDescent="0.45">
      <c r="A19" s="271"/>
      <c r="B19" s="271"/>
      <c r="C19" s="543"/>
      <c r="D19" s="544"/>
      <c r="E19" s="544"/>
      <c r="F19" s="544"/>
      <c r="G19" s="544"/>
      <c r="H19" s="544"/>
      <c r="I19" s="544"/>
      <c r="J19" s="544"/>
      <c r="K19" s="544"/>
      <c r="L19" s="544"/>
      <c r="M19" s="544"/>
      <c r="N19" s="545"/>
      <c r="O19" s="296"/>
      <c r="R19" s="289"/>
      <c r="S19" s="276"/>
      <c r="T19" s="276"/>
      <c r="U19" s="275"/>
      <c r="V19" s="275"/>
      <c r="W19" s="275"/>
      <c r="X19" s="275"/>
      <c r="Y19" s="277"/>
      <c r="Z19" s="277"/>
      <c r="AA19" s="277" t="s">
        <v>111</v>
      </c>
      <c r="AB19" s="277"/>
      <c r="AC19" s="277"/>
    </row>
    <row r="20" spans="1:29" s="274" customFormat="1" ht="18" customHeight="1" thickBot="1" x14ac:dyDescent="0.5">
      <c r="A20" s="271"/>
      <c r="B20" s="271"/>
      <c r="C20" s="546"/>
      <c r="D20" s="547"/>
      <c r="E20" s="547"/>
      <c r="F20" s="547"/>
      <c r="G20" s="547"/>
      <c r="H20" s="547"/>
      <c r="I20" s="547"/>
      <c r="J20" s="547"/>
      <c r="K20" s="547"/>
      <c r="L20" s="547"/>
      <c r="M20" s="547"/>
      <c r="N20" s="548"/>
      <c r="O20" s="296"/>
      <c r="R20" s="289"/>
      <c r="S20" s="276"/>
      <c r="T20" s="276"/>
      <c r="U20" s="275"/>
      <c r="V20" s="275"/>
      <c r="W20" s="275"/>
      <c r="X20" s="275"/>
      <c r="Y20" s="277"/>
      <c r="Z20" s="277"/>
      <c r="AA20" s="277" t="s">
        <v>112</v>
      </c>
      <c r="AB20" s="277"/>
      <c r="AC20" s="277"/>
    </row>
    <row r="21" spans="1:29" s="274" customFormat="1" ht="15" x14ac:dyDescent="0.45">
      <c r="A21" s="271"/>
      <c r="B21" s="271"/>
      <c r="C21" s="300" t="str">
        <f>IF(OR($F16&lt;&gt;"☑",$C18&lt;&gt;""),"","↑入力してください！")</f>
        <v/>
      </c>
      <c r="D21" s="271"/>
      <c r="E21" s="271"/>
      <c r="F21" s="271"/>
      <c r="G21" s="271"/>
      <c r="H21" s="271"/>
      <c r="I21" s="271"/>
      <c r="J21" s="271"/>
      <c r="K21" s="271"/>
      <c r="L21" s="271"/>
      <c r="M21" s="271"/>
      <c r="N21" s="271"/>
      <c r="O21" s="271"/>
      <c r="R21" s="276"/>
      <c r="S21" s="276"/>
      <c r="T21" s="276"/>
      <c r="U21" s="275"/>
      <c r="V21" s="275"/>
      <c r="W21" s="275"/>
      <c r="X21" s="275"/>
      <c r="Y21" s="277"/>
      <c r="Z21" s="277"/>
      <c r="AA21" s="277"/>
      <c r="AB21" s="277"/>
      <c r="AC21" s="277"/>
    </row>
    <row r="22" spans="1:29" s="274" customFormat="1" ht="15" x14ac:dyDescent="0.45">
      <c r="A22" s="271"/>
      <c r="B22" s="301" t="s">
        <v>327</v>
      </c>
      <c r="C22" s="301"/>
      <c r="D22" s="271"/>
      <c r="E22" s="271"/>
      <c r="F22" s="271"/>
      <c r="G22" s="271"/>
      <c r="H22" s="271"/>
      <c r="I22" s="271"/>
      <c r="J22" s="271"/>
      <c r="K22" s="410" t="s">
        <v>30</v>
      </c>
      <c r="N22" s="271"/>
      <c r="O22" s="271"/>
      <c r="R22" s="276"/>
      <c r="S22" s="276"/>
      <c r="T22" s="276"/>
      <c r="U22" s="275"/>
      <c r="V22" s="275"/>
      <c r="W22" s="275"/>
      <c r="X22" s="275"/>
      <c r="Y22" s="277"/>
      <c r="Z22" s="277"/>
      <c r="AA22" s="277"/>
      <c r="AB22" s="277"/>
      <c r="AC22" s="277"/>
    </row>
    <row r="23" spans="1:29" s="274" customFormat="1" ht="16.2" x14ac:dyDescent="0.45">
      <c r="A23" s="271"/>
      <c r="B23" s="271"/>
      <c r="C23" s="118" t="s">
        <v>189</v>
      </c>
      <c r="D23" s="301" t="s">
        <v>175</v>
      </c>
      <c r="E23" s="271"/>
      <c r="F23" s="271"/>
      <c r="G23" s="271"/>
      <c r="H23" s="271"/>
      <c r="I23" s="271"/>
      <c r="J23" s="271"/>
      <c r="K23" s="271"/>
      <c r="L23" s="271"/>
      <c r="M23" s="271"/>
      <c r="N23" s="271"/>
      <c r="O23" s="271"/>
      <c r="R23" s="276"/>
      <c r="S23" s="276" t="b">
        <f>COUNTIF(C23:C27,"□")&lt;&gt;5</f>
        <v>0</v>
      </c>
      <c r="T23" s="276"/>
      <c r="U23" s="275"/>
      <c r="V23" s="275"/>
      <c r="W23" s="275"/>
      <c r="X23" s="275"/>
      <c r="Y23" s="277"/>
      <c r="Z23" s="277"/>
      <c r="AA23" s="277" t="s">
        <v>216</v>
      </c>
      <c r="AB23" s="277"/>
      <c r="AC23" s="277"/>
    </row>
    <row r="24" spans="1:29" s="274" customFormat="1" ht="16.2" x14ac:dyDescent="0.45">
      <c r="A24" s="271"/>
      <c r="B24" s="271"/>
      <c r="C24" s="118" t="s">
        <v>189</v>
      </c>
      <c r="D24" s="271" t="s">
        <v>168</v>
      </c>
      <c r="E24" s="271"/>
      <c r="F24" s="271"/>
      <c r="G24" s="271"/>
      <c r="H24" s="271"/>
      <c r="I24" s="271"/>
      <c r="J24" s="271"/>
      <c r="K24" s="271"/>
      <c r="L24" s="271"/>
      <c r="M24" s="271"/>
      <c r="N24" s="271"/>
      <c r="O24" s="271"/>
      <c r="R24" s="276"/>
      <c r="S24" s="303" t="str">
        <f>IF(OR($C29&lt;&gt;TRUE,$S23&lt;&gt;""),"","×")</f>
        <v/>
      </c>
      <c r="T24" s="303"/>
      <c r="U24" s="275"/>
      <c r="V24" s="275"/>
      <c r="W24" s="275"/>
      <c r="X24" s="275"/>
      <c r="Y24" s="277"/>
      <c r="Z24" s="277"/>
      <c r="AA24" s="277" t="s">
        <v>114</v>
      </c>
      <c r="AB24" s="277"/>
      <c r="AC24" s="277"/>
    </row>
    <row r="25" spans="1:29" s="274" customFormat="1" ht="16.2" x14ac:dyDescent="0.45">
      <c r="A25" s="271"/>
      <c r="B25" s="271"/>
      <c r="C25" s="118" t="s">
        <v>189</v>
      </c>
      <c r="D25" s="271" t="s">
        <v>169</v>
      </c>
      <c r="E25" s="304"/>
      <c r="F25" s="304"/>
      <c r="G25" s="304"/>
      <c r="H25" s="304"/>
      <c r="I25" s="304"/>
      <c r="J25" s="304"/>
      <c r="K25" s="304"/>
      <c r="L25" s="304"/>
      <c r="M25" s="304"/>
      <c r="N25" s="271"/>
      <c r="O25" s="271"/>
      <c r="R25" s="276"/>
      <c r="S25" s="276"/>
      <c r="T25" s="276"/>
      <c r="U25" s="275"/>
      <c r="V25" s="275"/>
      <c r="W25" s="275"/>
      <c r="X25" s="275"/>
      <c r="Y25" s="277"/>
      <c r="Z25" s="277"/>
      <c r="AA25" s="277" t="s">
        <v>115</v>
      </c>
      <c r="AB25" s="277"/>
      <c r="AC25" s="277"/>
    </row>
    <row r="26" spans="1:29" s="274" customFormat="1" ht="16.2" x14ac:dyDescent="0.45">
      <c r="A26" s="271"/>
      <c r="B26" s="271"/>
      <c r="C26" s="118" t="s">
        <v>189</v>
      </c>
      <c r="D26" s="271" t="s">
        <v>170</v>
      </c>
      <c r="E26" s="304"/>
      <c r="F26" s="304"/>
      <c r="G26" s="304"/>
      <c r="H26" s="304"/>
      <c r="I26" s="304"/>
      <c r="J26" s="304"/>
      <c r="K26" s="304"/>
      <c r="L26" s="304"/>
      <c r="M26" s="304"/>
      <c r="N26" s="271"/>
      <c r="O26" s="271"/>
      <c r="R26" s="276"/>
      <c r="S26" s="276"/>
      <c r="T26" s="276"/>
      <c r="U26" s="275"/>
      <c r="V26" s="275"/>
      <c r="W26" s="275"/>
      <c r="X26" s="275"/>
      <c r="Y26" s="277"/>
      <c r="Z26" s="277"/>
      <c r="AA26" s="277" t="s">
        <v>116</v>
      </c>
      <c r="AB26" s="277"/>
      <c r="AC26" s="277"/>
    </row>
    <row r="27" spans="1:29" s="274" customFormat="1" ht="16.2" x14ac:dyDescent="0.45">
      <c r="A27" s="271"/>
      <c r="B27" s="271"/>
      <c r="C27" s="118" t="s">
        <v>189</v>
      </c>
      <c r="D27" s="271" t="s">
        <v>39</v>
      </c>
      <c r="E27" s="271"/>
      <c r="F27" s="271"/>
      <c r="G27" s="271"/>
      <c r="H27" s="271"/>
      <c r="I27" s="271"/>
      <c r="J27" s="271"/>
      <c r="K27" s="271"/>
      <c r="L27" s="271"/>
      <c r="M27" s="271"/>
      <c r="N27" s="271"/>
      <c r="O27" s="271"/>
      <c r="R27" s="275"/>
      <c r="S27" s="276"/>
      <c r="T27" s="276"/>
      <c r="U27" s="275"/>
      <c r="V27" s="275"/>
      <c r="W27" s="275"/>
      <c r="X27" s="275"/>
      <c r="Y27" s="277"/>
      <c r="Z27" s="277"/>
      <c r="AA27" s="277" t="s">
        <v>117</v>
      </c>
      <c r="AB27" s="277"/>
      <c r="AC27" s="277"/>
    </row>
    <row r="28" spans="1:29" s="274" customFormat="1" ht="15.6" thickBot="1" x14ac:dyDescent="0.5">
      <c r="A28" s="271"/>
      <c r="B28" s="271"/>
      <c r="C28" s="271"/>
      <c r="D28" s="299" t="s">
        <v>210</v>
      </c>
      <c r="E28" s="299"/>
      <c r="F28" s="299"/>
      <c r="G28" s="299"/>
      <c r="H28" s="299"/>
      <c r="I28" s="271"/>
      <c r="J28" s="271"/>
      <c r="K28" s="271"/>
      <c r="L28" s="283"/>
      <c r="M28" s="283"/>
      <c r="N28" s="397" t="s">
        <v>198</v>
      </c>
      <c r="O28" s="271"/>
      <c r="R28" s="276"/>
      <c r="S28" s="276"/>
      <c r="T28" s="276"/>
      <c r="U28" s="275"/>
      <c r="V28" s="275"/>
      <c r="W28" s="275"/>
      <c r="X28" s="275"/>
      <c r="Y28" s="277"/>
      <c r="Z28" s="277"/>
      <c r="AA28" s="277"/>
      <c r="AB28" s="277"/>
      <c r="AC28" s="277"/>
    </row>
    <row r="29" spans="1:29" s="274" customFormat="1" ht="19.5" customHeight="1" x14ac:dyDescent="0.45">
      <c r="A29" s="271"/>
      <c r="B29" s="271"/>
      <c r="C29" s="540"/>
      <c r="D29" s="541"/>
      <c r="E29" s="541"/>
      <c r="F29" s="541"/>
      <c r="G29" s="541"/>
      <c r="H29" s="541"/>
      <c r="I29" s="541"/>
      <c r="J29" s="541"/>
      <c r="K29" s="541"/>
      <c r="L29" s="541"/>
      <c r="M29" s="541"/>
      <c r="N29" s="542"/>
      <c r="O29" s="286" t="str">
        <f>IF(LEN(C29)&gt;0, LEN(C29), "")</f>
        <v/>
      </c>
      <c r="Q29" s="288" t="s">
        <v>629</v>
      </c>
      <c r="R29" s="289"/>
      <c r="S29" s="276"/>
      <c r="T29" s="276"/>
      <c r="U29" s="275"/>
      <c r="V29" s="275"/>
      <c r="W29" s="275"/>
      <c r="X29" s="275"/>
      <c r="Y29" s="277"/>
      <c r="Z29" s="277"/>
      <c r="AA29" s="277" t="s">
        <v>217</v>
      </c>
      <c r="AB29" s="277"/>
      <c r="AC29" s="277"/>
    </row>
    <row r="30" spans="1:29" s="274" customFormat="1" ht="19.5" customHeight="1" x14ac:dyDescent="0.45">
      <c r="A30" s="271"/>
      <c r="B30" s="271"/>
      <c r="C30" s="543"/>
      <c r="D30" s="544"/>
      <c r="E30" s="544"/>
      <c r="F30" s="544"/>
      <c r="G30" s="544"/>
      <c r="H30" s="544"/>
      <c r="I30" s="544"/>
      <c r="J30" s="544"/>
      <c r="K30" s="544"/>
      <c r="L30" s="544"/>
      <c r="M30" s="544"/>
      <c r="N30" s="545"/>
      <c r="O30" s="294"/>
      <c r="R30" s="289"/>
      <c r="S30" s="276"/>
      <c r="T30" s="276"/>
      <c r="U30" s="275"/>
      <c r="V30" s="275"/>
      <c r="W30" s="275"/>
      <c r="X30" s="275"/>
      <c r="Y30" s="277"/>
      <c r="Z30" s="277"/>
      <c r="AA30" s="277" t="s">
        <v>218</v>
      </c>
      <c r="AB30" s="277"/>
      <c r="AC30" s="277"/>
    </row>
    <row r="31" spans="1:29" s="274" customFormat="1" ht="19.5" customHeight="1" thickBot="1" x14ac:dyDescent="0.5">
      <c r="A31" s="271"/>
      <c r="B31" s="271"/>
      <c r="C31" s="546"/>
      <c r="D31" s="547"/>
      <c r="E31" s="547"/>
      <c r="F31" s="547"/>
      <c r="G31" s="547"/>
      <c r="H31" s="547"/>
      <c r="I31" s="547"/>
      <c r="J31" s="547"/>
      <c r="K31" s="547"/>
      <c r="L31" s="547"/>
      <c r="M31" s="547"/>
      <c r="N31" s="548"/>
      <c r="O31" s="294"/>
      <c r="R31" s="289"/>
      <c r="S31" s="276"/>
      <c r="T31" s="276"/>
      <c r="U31" s="275"/>
      <c r="V31" s="275"/>
      <c r="W31" s="275"/>
      <c r="X31" s="275"/>
      <c r="Y31" s="277"/>
      <c r="Z31" s="277"/>
      <c r="AA31" s="277" t="s">
        <v>219</v>
      </c>
      <c r="AB31" s="277"/>
      <c r="AC31" s="277"/>
    </row>
    <row r="32" spans="1:29" s="274" customFormat="1" ht="15" x14ac:dyDescent="0.45">
      <c r="A32" s="271"/>
      <c r="B32" s="271"/>
      <c r="C32" s="300" t="str">
        <f>IF(OR($F27&lt;&gt;"☑",$C29&lt;&gt;""),"","↑入力してください！")</f>
        <v/>
      </c>
      <c r="D32" s="271"/>
      <c r="E32" s="271"/>
      <c r="F32" s="271"/>
      <c r="G32" s="271"/>
      <c r="H32" s="271"/>
      <c r="I32" s="271"/>
      <c r="J32" s="271"/>
      <c r="K32" s="271"/>
      <c r="L32" s="271"/>
      <c r="M32" s="271"/>
      <c r="N32" s="271"/>
      <c r="O32" s="271"/>
      <c r="R32" s="276"/>
      <c r="S32" s="276"/>
      <c r="T32" s="276"/>
      <c r="U32" s="275"/>
      <c r="V32" s="275"/>
      <c r="W32" s="275"/>
      <c r="X32" s="275"/>
      <c r="Y32" s="277"/>
      <c r="Z32" s="277"/>
      <c r="AA32" s="277"/>
      <c r="AB32" s="277"/>
      <c r="AC32" s="277"/>
    </row>
    <row r="33" spans="1:29" s="274" customFormat="1" ht="15" x14ac:dyDescent="0.45">
      <c r="A33" s="271"/>
      <c r="B33" s="301" t="s">
        <v>328</v>
      </c>
      <c r="C33" s="305"/>
      <c r="D33" s="304"/>
      <c r="E33" s="304"/>
      <c r="F33" s="304"/>
      <c r="G33" s="304"/>
      <c r="H33" s="304"/>
      <c r="I33" s="304"/>
      <c r="J33" s="304"/>
      <c r="K33" s="410" t="s">
        <v>30</v>
      </c>
      <c r="N33" s="271"/>
      <c r="O33" s="271"/>
      <c r="Q33" s="273"/>
      <c r="R33" s="276"/>
      <c r="S33" s="276"/>
      <c r="T33" s="276"/>
      <c r="U33" s="275"/>
      <c r="V33" s="275"/>
      <c r="W33" s="275"/>
      <c r="X33" s="275"/>
      <c r="Y33" s="277"/>
      <c r="Z33" s="277"/>
      <c r="AA33" s="277"/>
      <c r="AB33" s="277"/>
      <c r="AC33" s="277"/>
    </row>
    <row r="34" spans="1:29" s="274" customFormat="1" ht="16.2" x14ac:dyDescent="0.45">
      <c r="A34" s="271"/>
      <c r="B34" s="271"/>
      <c r="C34" s="118" t="s">
        <v>189</v>
      </c>
      <c r="D34" s="301" t="s">
        <v>174</v>
      </c>
      <c r="E34" s="304"/>
      <c r="F34" s="304"/>
      <c r="G34" s="304"/>
      <c r="H34" s="304"/>
      <c r="I34" s="304"/>
      <c r="J34" s="304"/>
      <c r="K34" s="304"/>
      <c r="L34" s="304"/>
      <c r="M34" s="304"/>
      <c r="N34" s="271"/>
      <c r="O34" s="271"/>
      <c r="R34" s="276"/>
      <c r="S34" s="276" t="b">
        <f>COUNTIF(C34:C38,"□")&lt;&gt;5</f>
        <v>0</v>
      </c>
      <c r="T34" s="276"/>
      <c r="U34" s="275"/>
      <c r="V34" s="275"/>
      <c r="W34" s="275"/>
      <c r="X34" s="275"/>
      <c r="Y34" s="277"/>
      <c r="Z34" s="277"/>
      <c r="AA34" s="277" t="s">
        <v>119</v>
      </c>
      <c r="AB34" s="277"/>
      <c r="AC34" s="277"/>
    </row>
    <row r="35" spans="1:29" s="274" customFormat="1" ht="16.2" x14ac:dyDescent="0.45">
      <c r="A35" s="271"/>
      <c r="B35" s="271"/>
      <c r="C35" s="118" t="s">
        <v>189</v>
      </c>
      <c r="D35" s="271" t="s">
        <v>168</v>
      </c>
      <c r="E35" s="304"/>
      <c r="F35" s="304"/>
      <c r="G35" s="304"/>
      <c r="H35" s="304"/>
      <c r="I35" s="304"/>
      <c r="J35" s="304"/>
      <c r="K35" s="304"/>
      <c r="L35" s="304"/>
      <c r="M35" s="304"/>
      <c r="N35" s="271"/>
      <c r="O35" s="271"/>
      <c r="R35" s="276"/>
      <c r="S35" s="276"/>
      <c r="T35" s="276"/>
      <c r="U35" s="275"/>
      <c r="V35" s="275"/>
      <c r="W35" s="275"/>
      <c r="X35" s="275"/>
      <c r="Y35" s="277"/>
      <c r="Z35" s="277"/>
      <c r="AA35" s="277" t="s">
        <v>120</v>
      </c>
      <c r="AB35" s="277"/>
      <c r="AC35" s="277"/>
    </row>
    <row r="36" spans="1:29" s="274" customFormat="1" ht="16.2" x14ac:dyDescent="0.45">
      <c r="A36" s="271"/>
      <c r="B36" s="271"/>
      <c r="C36" s="118" t="s">
        <v>189</v>
      </c>
      <c r="D36" s="271" t="s">
        <v>169</v>
      </c>
      <c r="E36" s="271"/>
      <c r="F36" s="271"/>
      <c r="G36" s="271"/>
      <c r="H36" s="271"/>
      <c r="I36" s="271"/>
      <c r="J36" s="271"/>
      <c r="K36" s="271"/>
      <c r="L36" s="271"/>
      <c r="M36" s="271"/>
      <c r="N36" s="271"/>
      <c r="O36" s="271"/>
      <c r="R36" s="276"/>
      <c r="S36" s="276"/>
      <c r="T36" s="276"/>
      <c r="U36" s="275"/>
      <c r="V36" s="275"/>
      <c r="W36" s="275"/>
      <c r="X36" s="275"/>
      <c r="Y36" s="277"/>
      <c r="Z36" s="277"/>
      <c r="AA36" s="277" t="s">
        <v>121</v>
      </c>
      <c r="AB36" s="277"/>
      <c r="AC36" s="277"/>
    </row>
    <row r="37" spans="1:29" s="274" customFormat="1" ht="16.2" x14ac:dyDescent="0.45">
      <c r="A37" s="271"/>
      <c r="B37" s="271"/>
      <c r="C37" s="118" t="s">
        <v>189</v>
      </c>
      <c r="D37" s="271" t="s">
        <v>170</v>
      </c>
      <c r="E37" s="271"/>
      <c r="F37" s="271"/>
      <c r="G37" s="271"/>
      <c r="H37" s="271"/>
      <c r="I37" s="271"/>
      <c r="J37" s="271"/>
      <c r="K37" s="271"/>
      <c r="L37" s="271"/>
      <c r="M37" s="271"/>
      <c r="N37" s="271"/>
      <c r="O37" s="271"/>
      <c r="R37" s="276"/>
      <c r="S37" s="276"/>
      <c r="T37" s="276"/>
      <c r="U37" s="275"/>
      <c r="V37" s="275"/>
      <c r="W37" s="275"/>
      <c r="X37" s="275"/>
      <c r="Y37" s="277"/>
      <c r="Z37" s="277"/>
      <c r="AA37" s="277" t="s">
        <v>122</v>
      </c>
      <c r="AB37" s="277"/>
      <c r="AC37" s="277"/>
    </row>
    <row r="38" spans="1:29" s="274" customFormat="1" ht="16.2" x14ac:dyDescent="0.45">
      <c r="A38" s="271"/>
      <c r="B38" s="271"/>
      <c r="C38" s="118" t="s">
        <v>189</v>
      </c>
      <c r="D38" s="271" t="s">
        <v>27</v>
      </c>
      <c r="E38" s="271"/>
      <c r="F38" s="271"/>
      <c r="G38" s="271"/>
      <c r="H38" s="271"/>
      <c r="I38" s="271"/>
      <c r="J38" s="271"/>
      <c r="K38" s="271"/>
      <c r="L38" s="271"/>
      <c r="M38" s="271"/>
      <c r="N38" s="271"/>
      <c r="O38" s="271"/>
      <c r="R38" s="276"/>
      <c r="S38" s="276"/>
      <c r="T38" s="276"/>
      <c r="U38" s="275"/>
      <c r="V38" s="275"/>
      <c r="W38" s="275"/>
      <c r="X38" s="275"/>
      <c r="Y38" s="277"/>
      <c r="Z38" s="277"/>
      <c r="AA38" s="277" t="s">
        <v>123</v>
      </c>
      <c r="AB38" s="277"/>
      <c r="AC38" s="277"/>
    </row>
    <row r="39" spans="1:29" s="274" customFormat="1" ht="15.6" thickBot="1" x14ac:dyDescent="0.5">
      <c r="A39" s="271"/>
      <c r="B39" s="271"/>
      <c r="C39" s="301"/>
      <c r="D39" s="299" t="s">
        <v>243</v>
      </c>
      <c r="E39" s="299"/>
      <c r="F39" s="299"/>
      <c r="G39" s="299"/>
      <c r="H39" s="299"/>
      <c r="I39" s="299"/>
      <c r="J39" s="271"/>
      <c r="K39" s="271"/>
      <c r="L39" s="283"/>
      <c r="M39" s="283"/>
      <c r="N39" s="397" t="s">
        <v>198</v>
      </c>
      <c r="O39" s="271"/>
      <c r="R39" s="276"/>
      <c r="S39" s="276"/>
      <c r="T39" s="276"/>
      <c r="U39" s="275"/>
      <c r="V39" s="275"/>
      <c r="W39" s="275"/>
      <c r="X39" s="275"/>
      <c r="Y39" s="277"/>
      <c r="Z39" s="277"/>
      <c r="AA39" s="277"/>
      <c r="AB39" s="277"/>
      <c r="AC39" s="277"/>
    </row>
    <row r="40" spans="1:29" s="274" customFormat="1" ht="19.5" customHeight="1" x14ac:dyDescent="0.45">
      <c r="A40" s="271"/>
      <c r="B40" s="271"/>
      <c r="C40" s="540"/>
      <c r="D40" s="541"/>
      <c r="E40" s="541"/>
      <c r="F40" s="541"/>
      <c r="G40" s="541"/>
      <c r="H40" s="541"/>
      <c r="I40" s="541"/>
      <c r="J40" s="541"/>
      <c r="K40" s="541"/>
      <c r="L40" s="541"/>
      <c r="M40" s="541"/>
      <c r="N40" s="542"/>
      <c r="O40" s="286" t="str">
        <f>IF(LEN(C40)&gt;0, LEN(C40), "")</f>
        <v/>
      </c>
      <c r="Q40" s="288" t="s">
        <v>629</v>
      </c>
      <c r="R40" s="289"/>
      <c r="S40" s="276"/>
      <c r="T40" s="276"/>
      <c r="U40" s="275"/>
      <c r="V40" s="275"/>
      <c r="W40" s="275"/>
      <c r="X40" s="275"/>
      <c r="Y40" s="277"/>
      <c r="Z40" s="277"/>
      <c r="AA40" s="277" t="s">
        <v>222</v>
      </c>
      <c r="AB40" s="277"/>
      <c r="AC40" s="277"/>
    </row>
    <row r="41" spans="1:29" s="274" customFormat="1" ht="19.5" customHeight="1" x14ac:dyDescent="0.45">
      <c r="A41" s="271"/>
      <c r="B41" s="271"/>
      <c r="C41" s="543"/>
      <c r="D41" s="544"/>
      <c r="E41" s="544"/>
      <c r="F41" s="544"/>
      <c r="G41" s="544"/>
      <c r="H41" s="544"/>
      <c r="I41" s="544"/>
      <c r="J41" s="544"/>
      <c r="K41" s="544"/>
      <c r="L41" s="544"/>
      <c r="M41" s="544"/>
      <c r="N41" s="545"/>
      <c r="Q41" s="294"/>
      <c r="R41" s="289"/>
      <c r="S41" s="276"/>
      <c r="T41" s="276"/>
      <c r="U41" s="275"/>
      <c r="V41" s="275"/>
      <c r="W41" s="275"/>
      <c r="X41" s="275"/>
      <c r="Y41" s="277"/>
      <c r="Z41" s="277"/>
      <c r="AA41" s="277" t="s">
        <v>223</v>
      </c>
      <c r="AB41" s="277"/>
      <c r="AC41" s="277"/>
    </row>
    <row r="42" spans="1:29" s="274" customFormat="1" ht="19.5" customHeight="1" thickBot="1" x14ac:dyDescent="0.5">
      <c r="A42" s="271"/>
      <c r="B42" s="271"/>
      <c r="C42" s="546"/>
      <c r="D42" s="547"/>
      <c r="E42" s="547"/>
      <c r="F42" s="547"/>
      <c r="G42" s="547"/>
      <c r="H42" s="547"/>
      <c r="I42" s="547"/>
      <c r="J42" s="547"/>
      <c r="K42" s="547"/>
      <c r="L42" s="547"/>
      <c r="M42" s="547"/>
      <c r="N42" s="548"/>
      <c r="Q42" s="294"/>
      <c r="R42" s="289"/>
      <c r="S42" s="276"/>
      <c r="T42" s="276"/>
      <c r="U42" s="275"/>
      <c r="V42" s="275"/>
      <c r="W42" s="275"/>
      <c r="X42" s="275"/>
      <c r="Y42" s="277"/>
      <c r="Z42" s="277" t="s">
        <v>242</v>
      </c>
      <c r="AA42" s="277" t="s">
        <v>224</v>
      </c>
      <c r="AB42" s="277"/>
      <c r="AC42" s="277"/>
    </row>
    <row r="43" spans="1:29" s="274" customFormat="1" ht="15" x14ac:dyDescent="0.45">
      <c r="A43" s="271"/>
      <c r="B43" s="271"/>
      <c r="C43" s="300" t="str">
        <f>IF(OR($F38&lt;&gt;"☑",$C40&lt;&gt;""),"","↑入力してください！")</f>
        <v/>
      </c>
      <c r="D43" s="271"/>
      <c r="E43" s="271"/>
      <c r="F43" s="271"/>
      <c r="G43" s="271"/>
      <c r="H43" s="271"/>
      <c r="I43" s="271"/>
      <c r="J43" s="271"/>
      <c r="K43" s="271"/>
      <c r="L43" s="271"/>
      <c r="M43" s="271"/>
      <c r="N43" s="271"/>
      <c r="O43" s="271"/>
      <c r="R43" s="276"/>
      <c r="S43" s="276"/>
      <c r="T43" s="276"/>
      <c r="U43" s="275"/>
      <c r="V43" s="275"/>
      <c r="W43" s="275"/>
      <c r="X43" s="275"/>
      <c r="Y43" s="277"/>
      <c r="Z43" s="277"/>
      <c r="AA43" s="277"/>
      <c r="AB43" s="277"/>
      <c r="AC43" s="277"/>
    </row>
    <row r="44" spans="1:29" s="274" customFormat="1" ht="15" x14ac:dyDescent="0.45">
      <c r="A44" s="271"/>
      <c r="B44" s="301" t="s">
        <v>329</v>
      </c>
      <c r="C44" s="301"/>
      <c r="D44" s="271"/>
      <c r="E44" s="271"/>
      <c r="F44" s="271"/>
      <c r="G44" s="411" t="s">
        <v>351</v>
      </c>
      <c r="H44" s="271"/>
      <c r="I44" s="271"/>
      <c r="J44" s="295" t="str">
        <f>IF(S47&gt;1,"1つだけ選択してください！","")</f>
        <v/>
      </c>
      <c r="K44" s="271"/>
      <c r="L44" s="271"/>
      <c r="M44" s="271"/>
      <c r="N44" s="271"/>
      <c r="O44" s="271"/>
      <c r="Q44" s="288" t="s">
        <v>629</v>
      </c>
      <c r="R44" s="276"/>
      <c r="S44" s="276"/>
      <c r="T44" s="276"/>
      <c r="U44" s="275"/>
      <c r="V44" s="275"/>
      <c r="W44" s="275"/>
      <c r="X44" s="275"/>
      <c r="Y44" s="277"/>
      <c r="Z44" s="277"/>
      <c r="AA44" s="277"/>
      <c r="AB44" s="277"/>
      <c r="AC44" s="277"/>
    </row>
    <row r="45" spans="1:29" s="274" customFormat="1" ht="16.2" x14ac:dyDescent="0.45">
      <c r="A45" s="271"/>
      <c r="B45" s="271"/>
      <c r="C45" s="118" t="s">
        <v>189</v>
      </c>
      <c r="D45" s="301" t="s">
        <v>87</v>
      </c>
      <c r="E45" s="304"/>
      <c r="F45" s="304"/>
      <c r="G45" s="271"/>
      <c r="H45" s="271"/>
      <c r="I45" s="271"/>
      <c r="J45" s="304"/>
      <c r="K45" s="304"/>
      <c r="L45" s="271"/>
      <c r="M45" s="271"/>
      <c r="N45" s="271"/>
      <c r="O45" s="271"/>
      <c r="R45" s="276"/>
      <c r="S45" s="276" t="b">
        <f>COUNTIF(C45:C49,"□")&lt;&gt;5</f>
        <v>0</v>
      </c>
      <c r="T45" s="276"/>
      <c r="U45" s="275"/>
      <c r="V45" s="275"/>
      <c r="W45" s="275"/>
      <c r="X45" s="275"/>
      <c r="Y45" s="277"/>
      <c r="Z45" s="277"/>
      <c r="AA45" s="277" t="s">
        <v>125</v>
      </c>
      <c r="AB45" s="277"/>
      <c r="AC45" s="277"/>
    </row>
    <row r="46" spans="1:29" s="274" customFormat="1" ht="16.2" x14ac:dyDescent="0.45">
      <c r="A46" s="271"/>
      <c r="B46" s="271"/>
      <c r="C46" s="118" t="s">
        <v>189</v>
      </c>
      <c r="D46" s="271" t="s">
        <v>83</v>
      </c>
      <c r="E46" s="271"/>
      <c r="F46" s="271"/>
      <c r="G46" s="271"/>
      <c r="H46" s="271"/>
      <c r="I46" s="271"/>
      <c r="J46" s="271"/>
      <c r="K46" s="271"/>
      <c r="L46" s="271"/>
      <c r="M46" s="271"/>
      <c r="N46" s="271"/>
      <c r="O46" s="271"/>
      <c r="R46" s="276"/>
      <c r="S46" s="276" t="b">
        <f>COUNTIF(C45:C48,"□")&lt;&gt;4</f>
        <v>0</v>
      </c>
      <c r="T46" s="276"/>
      <c r="U46" s="275"/>
      <c r="V46" s="275"/>
      <c r="W46" s="275"/>
      <c r="X46" s="275"/>
      <c r="Y46" s="277"/>
      <c r="Z46" s="277"/>
      <c r="AA46" s="277" t="s">
        <v>126</v>
      </c>
      <c r="AB46" s="277"/>
      <c r="AC46" s="277"/>
    </row>
    <row r="47" spans="1:29" s="274" customFormat="1" ht="16.2" x14ac:dyDescent="0.45">
      <c r="A47" s="271"/>
      <c r="B47" s="271"/>
      <c r="C47" s="118" t="s">
        <v>189</v>
      </c>
      <c r="D47" s="271" t="s">
        <v>84</v>
      </c>
      <c r="E47" s="271"/>
      <c r="F47" s="271"/>
      <c r="G47" s="271"/>
      <c r="H47" s="271"/>
      <c r="I47" s="271"/>
      <c r="J47" s="271"/>
      <c r="K47" s="271"/>
      <c r="L47" s="271"/>
      <c r="M47" s="271"/>
      <c r="N47" s="271"/>
      <c r="O47" s="271"/>
      <c r="R47" s="276" t="s">
        <v>476</v>
      </c>
      <c r="S47" s="276">
        <f>COUNTIF(C45:C49,"☑")</f>
        <v>0</v>
      </c>
      <c r="T47" s="276"/>
      <c r="U47" s="275"/>
      <c r="V47" s="275"/>
      <c r="W47" s="275"/>
      <c r="X47" s="275"/>
      <c r="Y47" s="277"/>
      <c r="Z47" s="277"/>
      <c r="AA47" s="277" t="s">
        <v>127</v>
      </c>
      <c r="AB47" s="277"/>
      <c r="AC47" s="277"/>
    </row>
    <row r="48" spans="1:29" s="274" customFormat="1" ht="16.2" x14ac:dyDescent="0.45">
      <c r="A48" s="271"/>
      <c r="B48" s="271"/>
      <c r="C48" s="118" t="s">
        <v>189</v>
      </c>
      <c r="D48" s="271" t="s">
        <v>85</v>
      </c>
      <c r="E48" s="271"/>
      <c r="F48" s="271"/>
      <c r="G48" s="271"/>
      <c r="H48" s="271"/>
      <c r="I48" s="295"/>
      <c r="J48" s="271"/>
      <c r="K48" s="295"/>
      <c r="L48" s="271"/>
      <c r="M48" s="271"/>
      <c r="N48" s="271"/>
      <c r="O48" s="271"/>
      <c r="R48" s="276"/>
      <c r="S48" s="276"/>
      <c r="T48" s="276"/>
      <c r="U48" s="275"/>
      <c r="V48" s="275"/>
      <c r="W48" s="275"/>
      <c r="X48" s="275"/>
      <c r="Y48" s="277"/>
      <c r="Z48" s="277"/>
      <c r="AA48" s="277" t="s">
        <v>226</v>
      </c>
      <c r="AB48" s="277"/>
      <c r="AC48" s="277"/>
    </row>
    <row r="49" spans="1:34" s="274" customFormat="1" ht="16.2" x14ac:dyDescent="0.45">
      <c r="A49" s="271"/>
      <c r="B49" s="271"/>
      <c r="C49" s="118" t="s">
        <v>189</v>
      </c>
      <c r="D49" s="301" t="s">
        <v>86</v>
      </c>
      <c r="E49" s="271"/>
      <c r="F49" s="271"/>
      <c r="G49" s="271"/>
      <c r="H49" s="271"/>
      <c r="I49" s="271"/>
      <c r="J49" s="271"/>
      <c r="K49" s="271"/>
      <c r="L49" s="271"/>
      <c r="M49" s="271"/>
      <c r="N49" s="271"/>
      <c r="O49" s="271"/>
      <c r="R49" s="276"/>
      <c r="S49" s="276"/>
      <c r="T49" s="276"/>
      <c r="U49" s="275"/>
      <c r="V49" s="275"/>
      <c r="W49" s="275"/>
      <c r="X49" s="275"/>
      <c r="Y49" s="277"/>
      <c r="Z49" s="277"/>
      <c r="AA49" s="277" t="s">
        <v>227</v>
      </c>
      <c r="AB49" s="277"/>
      <c r="AC49" s="277"/>
    </row>
    <row r="50" spans="1:34" s="274" customFormat="1" ht="15" x14ac:dyDescent="0.45">
      <c r="A50" s="271"/>
      <c r="C50" s="273"/>
      <c r="D50" s="299" t="s">
        <v>212</v>
      </c>
      <c r="L50" s="271"/>
      <c r="M50" s="271"/>
      <c r="R50" s="276"/>
      <c r="S50" s="651"/>
      <c r="T50" s="652"/>
      <c r="U50" s="652"/>
      <c r="V50" s="652"/>
      <c r="W50" s="652"/>
      <c r="X50" s="652"/>
      <c r="Y50" s="652"/>
      <c r="Z50" s="652"/>
      <c r="AA50" s="277"/>
      <c r="AB50" s="277"/>
      <c r="AC50" s="277"/>
    </row>
    <row r="51" spans="1:34" s="274" customFormat="1" ht="15.6" thickBot="1" x14ac:dyDescent="0.5">
      <c r="A51" s="271"/>
      <c r="C51" s="273"/>
      <c r="D51" s="306" t="s">
        <v>211</v>
      </c>
      <c r="L51" s="283"/>
      <c r="M51" s="283"/>
      <c r="N51" s="397" t="s">
        <v>198</v>
      </c>
      <c r="R51" s="276"/>
      <c r="S51" s="276"/>
      <c r="T51" s="276"/>
      <c r="U51" s="275"/>
      <c r="V51" s="275"/>
      <c r="W51" s="275"/>
      <c r="X51" s="275"/>
      <c r="Y51" s="277"/>
      <c r="Z51" s="277"/>
      <c r="AA51" s="277"/>
      <c r="AB51" s="277"/>
      <c r="AC51" s="277"/>
    </row>
    <row r="52" spans="1:34" s="274" customFormat="1" ht="18.75" customHeight="1" x14ac:dyDescent="0.45">
      <c r="A52" s="271"/>
      <c r="C52" s="540"/>
      <c r="D52" s="541"/>
      <c r="E52" s="541"/>
      <c r="F52" s="541"/>
      <c r="G52" s="541"/>
      <c r="H52" s="541"/>
      <c r="I52" s="541"/>
      <c r="J52" s="541"/>
      <c r="K52" s="541"/>
      <c r="L52" s="541"/>
      <c r="M52" s="541"/>
      <c r="N52" s="542"/>
      <c r="O52" s="286" t="str">
        <f>IF(LEN(C52)&gt;0, LEN(C52), "")</f>
        <v/>
      </c>
      <c r="R52" s="289"/>
      <c r="S52" s="276"/>
      <c r="T52" s="276"/>
      <c r="U52" s="275"/>
      <c r="V52" s="275"/>
      <c r="W52" s="275"/>
      <c r="X52" s="275"/>
      <c r="Y52" s="277"/>
      <c r="Z52" s="277"/>
      <c r="AA52" s="277" t="s">
        <v>229</v>
      </c>
      <c r="AB52" s="277"/>
      <c r="AC52" s="277"/>
    </row>
    <row r="53" spans="1:34" s="274" customFormat="1" ht="18.75" customHeight="1" x14ac:dyDescent="0.45">
      <c r="A53" s="271"/>
      <c r="C53" s="543"/>
      <c r="D53" s="544"/>
      <c r="E53" s="544"/>
      <c r="F53" s="544"/>
      <c r="G53" s="544"/>
      <c r="H53" s="544"/>
      <c r="I53" s="544"/>
      <c r="J53" s="544"/>
      <c r="K53" s="544"/>
      <c r="L53" s="544"/>
      <c r="M53" s="544"/>
      <c r="N53" s="545"/>
      <c r="O53" s="294"/>
      <c r="R53" s="289"/>
      <c r="S53" s="276"/>
      <c r="T53" s="276"/>
      <c r="U53" s="275"/>
      <c r="V53" s="275"/>
      <c r="W53" s="275"/>
      <c r="X53" s="275"/>
      <c r="Y53" s="277"/>
      <c r="Z53" s="277"/>
      <c r="AA53" s="277" t="s">
        <v>230</v>
      </c>
      <c r="AB53" s="277"/>
      <c r="AC53" s="277"/>
    </row>
    <row r="54" spans="1:34" s="274" customFormat="1" ht="18.75" customHeight="1" thickBot="1" x14ac:dyDescent="0.5">
      <c r="A54" s="271"/>
      <c r="C54" s="546"/>
      <c r="D54" s="547"/>
      <c r="E54" s="547"/>
      <c r="F54" s="547"/>
      <c r="G54" s="547"/>
      <c r="H54" s="547"/>
      <c r="I54" s="547"/>
      <c r="J54" s="547"/>
      <c r="K54" s="547"/>
      <c r="L54" s="547"/>
      <c r="M54" s="547"/>
      <c r="N54" s="548"/>
      <c r="O54" s="294"/>
      <c r="R54" s="289"/>
      <c r="S54" s="276"/>
      <c r="T54" s="276"/>
      <c r="U54" s="275"/>
      <c r="V54" s="275"/>
      <c r="W54" s="275"/>
      <c r="X54" s="275"/>
      <c r="Y54" s="277"/>
      <c r="Z54" s="277" t="s">
        <v>241</v>
      </c>
      <c r="AA54" s="277" t="s">
        <v>128</v>
      </c>
      <c r="AB54" s="277"/>
      <c r="AC54" s="277"/>
    </row>
    <row r="55" spans="1:34" s="274" customFormat="1" ht="15" x14ac:dyDescent="0.45">
      <c r="A55" s="271"/>
      <c r="C55" s="307"/>
      <c r="D55" s="308"/>
      <c r="E55" s="308"/>
      <c r="F55" s="308"/>
      <c r="G55" s="308"/>
      <c r="H55" s="308"/>
      <c r="I55" s="308"/>
      <c r="J55" s="308"/>
      <c r="K55" s="308"/>
      <c r="L55" s="308"/>
      <c r="M55" s="308"/>
      <c r="R55" s="276"/>
      <c r="S55" s="276"/>
      <c r="T55" s="276"/>
      <c r="U55" s="275"/>
      <c r="V55" s="275"/>
      <c r="W55" s="275"/>
      <c r="X55" s="275"/>
      <c r="Y55" s="277"/>
      <c r="Z55" s="277"/>
      <c r="AA55" s="277"/>
      <c r="AB55" s="277"/>
      <c r="AC55" s="277"/>
    </row>
    <row r="56" spans="1:34" s="274" customFormat="1" ht="15" x14ac:dyDescent="0.45">
      <c r="A56" s="271"/>
      <c r="C56" s="309"/>
      <c r="D56" s="308"/>
      <c r="E56" s="308"/>
      <c r="F56" s="308"/>
      <c r="G56" s="308"/>
      <c r="H56" s="308"/>
      <c r="I56" s="308"/>
      <c r="J56" s="308"/>
      <c r="K56" s="308"/>
      <c r="L56" s="308"/>
      <c r="M56" s="308"/>
      <c r="R56" s="276"/>
      <c r="S56" s="276"/>
      <c r="T56" s="276"/>
      <c r="U56" s="275"/>
      <c r="V56" s="275"/>
      <c r="W56" s="275"/>
      <c r="X56" s="275"/>
      <c r="Y56" s="277"/>
      <c r="Z56" s="277"/>
      <c r="AA56" s="277"/>
      <c r="AB56" s="277"/>
      <c r="AC56" s="277"/>
    </row>
    <row r="57" spans="1:34" s="274" customFormat="1" ht="18.75" customHeight="1" x14ac:dyDescent="0.45">
      <c r="A57" s="271"/>
      <c r="B57" s="273" t="s">
        <v>10</v>
      </c>
      <c r="C57" s="273"/>
      <c r="R57" s="276"/>
      <c r="S57" s="276"/>
      <c r="T57" s="276"/>
      <c r="U57" s="275"/>
      <c r="V57" s="275"/>
      <c r="W57" s="275"/>
      <c r="X57" s="275"/>
      <c r="Y57" s="277"/>
      <c r="Z57" s="277"/>
      <c r="AA57" s="277"/>
      <c r="AB57" s="277"/>
      <c r="AC57" s="277"/>
    </row>
    <row r="58" spans="1:34" s="274" customFormat="1" ht="10.5" customHeight="1" x14ac:dyDescent="0.45">
      <c r="A58" s="271"/>
      <c r="B58" s="273"/>
      <c r="C58" s="273"/>
      <c r="R58" s="276"/>
      <c r="S58" s="276"/>
      <c r="T58" s="276"/>
      <c r="U58" s="275"/>
      <c r="V58" s="275"/>
      <c r="W58" s="275"/>
      <c r="X58" s="275"/>
      <c r="Y58" s="277"/>
      <c r="Z58" s="277"/>
      <c r="AA58" s="277"/>
      <c r="AB58" s="277"/>
      <c r="AC58" s="277"/>
    </row>
    <row r="59" spans="1:34" s="302" customFormat="1" ht="27" customHeight="1" x14ac:dyDescent="0.45">
      <c r="A59" s="310"/>
      <c r="B59" s="609" t="s">
        <v>581</v>
      </c>
      <c r="C59" s="610"/>
      <c r="D59" s="610"/>
      <c r="E59" s="611"/>
      <c r="F59" s="658"/>
      <c r="G59" s="615"/>
      <c r="H59" s="615"/>
      <c r="I59" s="615"/>
      <c r="J59" s="615"/>
      <c r="K59" s="615"/>
      <c r="L59" s="615"/>
      <c r="M59" s="615"/>
      <c r="N59" s="615"/>
      <c r="O59" s="616"/>
      <c r="R59" s="281" t="s">
        <v>577</v>
      </c>
      <c r="S59" s="281">
        <f>$F59</f>
        <v>0</v>
      </c>
      <c r="T59" s="281"/>
      <c r="U59" s="275"/>
      <c r="V59" s="275"/>
      <c r="W59" s="275"/>
      <c r="X59" s="275"/>
      <c r="Y59" s="277"/>
      <c r="Z59" s="277"/>
      <c r="AA59" s="277"/>
      <c r="AB59" s="277"/>
      <c r="AC59" s="277"/>
      <c r="AD59" s="311"/>
      <c r="AE59" s="311"/>
    </row>
    <row r="60" spans="1:34" s="302" customFormat="1" ht="27" customHeight="1" x14ac:dyDescent="0.45">
      <c r="A60" s="310"/>
      <c r="B60" s="609" t="s">
        <v>12</v>
      </c>
      <c r="C60" s="610"/>
      <c r="D60" s="610"/>
      <c r="E60" s="611"/>
      <c r="F60" s="658"/>
      <c r="G60" s="615"/>
      <c r="H60" s="312" t="s">
        <v>467</v>
      </c>
      <c r="J60" s="313" t="s">
        <v>621</v>
      </c>
      <c r="K60" s="655"/>
      <c r="L60" s="655"/>
      <c r="M60" s="655"/>
      <c r="N60" s="655"/>
      <c r="O60" s="314" t="s">
        <v>46</v>
      </c>
      <c r="R60" s="281" t="s">
        <v>578</v>
      </c>
      <c r="S60" s="281">
        <f>$F60</f>
        <v>0</v>
      </c>
      <c r="T60" s="281"/>
      <c r="U60" s="315" t="s">
        <v>579</v>
      </c>
      <c r="V60" s="275"/>
      <c r="W60" s="275"/>
      <c r="X60" s="275"/>
      <c r="Y60" s="277"/>
      <c r="Z60" s="277"/>
      <c r="AA60" s="277"/>
      <c r="AB60" s="277"/>
      <c r="AC60" s="316"/>
    </row>
    <row r="61" spans="1:34" s="302" customFormat="1" ht="27" customHeight="1" x14ac:dyDescent="0.45">
      <c r="A61" s="310"/>
      <c r="B61" s="594" t="s">
        <v>13</v>
      </c>
      <c r="C61" s="595"/>
      <c r="D61" s="595"/>
      <c r="E61" s="632"/>
      <c r="F61" s="238"/>
      <c r="G61" s="317" t="s">
        <v>183</v>
      </c>
      <c r="H61" s="317"/>
      <c r="I61" s="662"/>
      <c r="J61" s="662"/>
      <c r="K61" s="662"/>
      <c r="L61" s="317" t="s">
        <v>176</v>
      </c>
      <c r="M61" s="317"/>
      <c r="N61" s="318"/>
      <c r="O61" s="319"/>
      <c r="R61" s="281"/>
      <c r="S61" s="281">
        <f t="shared" ref="S61:U84" si="0">$F61</f>
        <v>0</v>
      </c>
      <c r="T61" s="281"/>
      <c r="U61" s="281">
        <f>$I61</f>
        <v>0</v>
      </c>
      <c r="V61" s="275"/>
      <c r="W61" s="275"/>
      <c r="X61" s="275"/>
      <c r="Y61" s="277"/>
      <c r="Z61" s="277"/>
      <c r="AA61" s="277"/>
      <c r="AB61" s="277"/>
      <c r="AC61" s="316"/>
      <c r="AD61" s="311"/>
    </row>
    <row r="62" spans="1:34" s="302" customFormat="1" ht="27" customHeight="1" x14ac:dyDescent="0.45">
      <c r="A62" s="310"/>
      <c r="B62" s="634"/>
      <c r="C62" s="635"/>
      <c r="D62" s="635"/>
      <c r="E62" s="636"/>
      <c r="F62" s="239"/>
      <c r="G62" s="320" t="s">
        <v>183</v>
      </c>
      <c r="I62" s="663"/>
      <c r="J62" s="663"/>
      <c r="K62" s="663"/>
      <c r="L62" s="320" t="s">
        <v>467</v>
      </c>
      <c r="M62" s="320"/>
      <c r="N62" s="321"/>
      <c r="O62" s="322"/>
      <c r="R62" s="281"/>
      <c r="S62" s="281">
        <f t="shared" si="0"/>
        <v>0</v>
      </c>
      <c r="T62" s="281"/>
      <c r="U62" s="281">
        <f>$I62</f>
        <v>0</v>
      </c>
      <c r="V62" s="275"/>
      <c r="W62" s="275"/>
      <c r="X62" s="275"/>
      <c r="Y62" s="277"/>
      <c r="Z62" s="277"/>
      <c r="AA62" s="277"/>
      <c r="AB62" s="277"/>
      <c r="AC62" s="316"/>
      <c r="AD62" s="311"/>
    </row>
    <row r="63" spans="1:34" s="302" customFormat="1" ht="27" hidden="1" customHeight="1" x14ac:dyDescent="0.45">
      <c r="A63" s="310"/>
      <c r="B63" s="609" t="s">
        <v>482</v>
      </c>
      <c r="C63" s="610"/>
      <c r="D63" s="610"/>
      <c r="E63" s="611"/>
      <c r="F63" s="656"/>
      <c r="G63" s="657"/>
      <c r="H63" s="657"/>
      <c r="I63" s="323" t="s">
        <v>569</v>
      </c>
      <c r="J63" s="324"/>
      <c r="K63" s="325" t="s">
        <v>613</v>
      </c>
      <c r="N63" s="310"/>
      <c r="O63" s="326"/>
      <c r="R63" s="281"/>
      <c r="S63" s="281">
        <f t="shared" si="0"/>
        <v>0</v>
      </c>
      <c r="T63" s="281"/>
      <c r="U63" s="281">
        <f t="shared" si="0"/>
        <v>0</v>
      </c>
      <c r="V63" s="275"/>
      <c r="W63" s="275"/>
      <c r="X63" s="275"/>
      <c r="Y63" s="277"/>
      <c r="Z63" s="277"/>
      <c r="AA63" s="277"/>
      <c r="AB63" s="277"/>
      <c r="AC63" s="316"/>
      <c r="AD63" s="311"/>
      <c r="AF63" s="311"/>
      <c r="AG63" s="311"/>
      <c r="AH63" s="311"/>
    </row>
    <row r="64" spans="1:34" s="302" customFormat="1" ht="27" customHeight="1" x14ac:dyDescent="0.45">
      <c r="A64" s="310"/>
      <c r="B64" s="606" t="s">
        <v>511</v>
      </c>
      <c r="C64" s="607"/>
      <c r="D64" s="607"/>
      <c r="E64" s="608"/>
      <c r="F64" s="225"/>
      <c r="G64" s="327" t="s">
        <v>177</v>
      </c>
      <c r="H64" s="328" t="s">
        <v>570</v>
      </c>
      <c r="I64" s="327"/>
      <c r="J64" s="327"/>
      <c r="K64" s="329"/>
      <c r="L64" s="327"/>
      <c r="M64" s="327"/>
      <c r="N64" s="327"/>
      <c r="O64" s="330"/>
      <c r="R64" s="281"/>
      <c r="S64" s="281">
        <f>$F64</f>
        <v>0</v>
      </c>
      <c r="T64" s="281"/>
      <c r="U64" s="281">
        <f>$F64</f>
        <v>0</v>
      </c>
      <c r="V64" s="275"/>
      <c r="W64" s="275"/>
      <c r="X64" s="275"/>
      <c r="Y64" s="277"/>
      <c r="Z64" s="277"/>
      <c r="AA64" s="277"/>
      <c r="AB64" s="277"/>
      <c r="AC64" s="316"/>
      <c r="AD64" s="311"/>
      <c r="AE64" s="311"/>
      <c r="AF64" s="311"/>
      <c r="AG64" s="311"/>
    </row>
    <row r="65" spans="1:31" s="302" customFormat="1" ht="27" customHeight="1" x14ac:dyDescent="0.45">
      <c r="A65" s="310"/>
      <c r="B65" s="606" t="s">
        <v>470</v>
      </c>
      <c r="C65" s="607"/>
      <c r="D65" s="607"/>
      <c r="E65" s="608"/>
      <c r="F65" s="224"/>
      <c r="G65" s="320" t="s">
        <v>469</v>
      </c>
      <c r="H65" s="331"/>
      <c r="I65" s="331"/>
      <c r="J65" s="332"/>
      <c r="K65" s="332"/>
      <c r="L65" s="333"/>
      <c r="M65" s="333"/>
      <c r="N65" s="332"/>
      <c r="O65" s="334"/>
      <c r="R65" s="281"/>
      <c r="S65" s="281">
        <f t="shared" si="0"/>
        <v>0</v>
      </c>
      <c r="T65" s="281"/>
      <c r="U65" s="275"/>
      <c r="V65" s="275"/>
      <c r="W65" s="275"/>
      <c r="X65" s="275"/>
      <c r="Y65" s="277"/>
      <c r="Z65" s="277"/>
      <c r="AA65" s="277"/>
      <c r="AB65" s="277"/>
      <c r="AC65" s="316"/>
    </row>
    <row r="66" spans="1:31" s="302" customFormat="1" ht="24" customHeight="1" x14ac:dyDescent="0.45">
      <c r="A66" s="310"/>
      <c r="B66" s="594" t="s">
        <v>14</v>
      </c>
      <c r="C66" s="595"/>
      <c r="D66" s="595"/>
      <c r="E66" s="632"/>
      <c r="F66" s="335" t="s">
        <v>619</v>
      </c>
      <c r="G66" s="368"/>
      <c r="H66" s="369"/>
      <c r="I66" s="369"/>
      <c r="J66" s="232"/>
      <c r="K66" s="369"/>
      <c r="L66" s="578" t="s">
        <v>622</v>
      </c>
      <c r="M66" s="579"/>
      <c r="N66" s="579"/>
      <c r="O66" s="580"/>
      <c r="R66" s="336" t="s">
        <v>573</v>
      </c>
      <c r="S66" s="281">
        <f>$G66</f>
        <v>0</v>
      </c>
      <c r="T66" s="281">
        <f>$H66</f>
        <v>0</v>
      </c>
      <c r="U66" s="281">
        <f>$I66</f>
        <v>0</v>
      </c>
      <c r="V66" s="281">
        <f>$J66</f>
        <v>0</v>
      </c>
      <c r="W66" s="281">
        <f>$K66</f>
        <v>0</v>
      </c>
      <c r="X66" s="281" t="e">
        <f>#REF!</f>
        <v>#REF!</v>
      </c>
      <c r="Y66" s="281"/>
      <c r="Z66" s="277"/>
      <c r="AA66" s="277"/>
      <c r="AB66" s="277"/>
      <c r="AC66" s="316"/>
    </row>
    <row r="67" spans="1:31" s="302" customFormat="1" ht="24" customHeight="1" x14ac:dyDescent="0.45">
      <c r="A67" s="310"/>
      <c r="B67" s="597"/>
      <c r="C67" s="598"/>
      <c r="D67" s="598"/>
      <c r="E67" s="633"/>
      <c r="F67" s="335" t="s">
        <v>572</v>
      </c>
      <c r="G67" s="370"/>
      <c r="H67" s="233"/>
      <c r="I67" s="233"/>
      <c r="J67" s="232"/>
      <c r="K67" s="369"/>
      <c r="L67" s="581"/>
      <c r="M67" s="582"/>
      <c r="N67" s="582"/>
      <c r="O67" s="583"/>
      <c r="R67" s="336" t="s">
        <v>572</v>
      </c>
      <c r="S67" s="281">
        <f t="shared" ref="S67:S70" si="1">$G67</f>
        <v>0</v>
      </c>
      <c r="T67" s="281">
        <f>$H67</f>
        <v>0</v>
      </c>
      <c r="U67" s="281">
        <f>$I67</f>
        <v>0</v>
      </c>
      <c r="V67" s="281">
        <f t="shared" ref="V67:V70" si="2">$J67</f>
        <v>0</v>
      </c>
      <c r="W67" s="281">
        <f t="shared" ref="W67:W70" si="3">$K67</f>
        <v>0</v>
      </c>
      <c r="X67" s="281">
        <f t="shared" ref="X67:X70" si="4">$L67</f>
        <v>0</v>
      </c>
      <c r="Y67" s="277"/>
      <c r="Z67" s="277"/>
      <c r="AA67" s="277"/>
      <c r="AB67" s="277"/>
      <c r="AC67" s="316"/>
    </row>
    <row r="68" spans="1:31" s="302" customFormat="1" ht="24" customHeight="1" x14ac:dyDescent="0.45">
      <c r="A68" s="310"/>
      <c r="B68" s="634"/>
      <c r="C68" s="635"/>
      <c r="D68" s="635"/>
      <c r="E68" s="636"/>
      <c r="F68" s="337" t="s">
        <v>571</v>
      </c>
      <c r="G68" s="371"/>
      <c r="H68" s="235"/>
      <c r="I68" s="234"/>
      <c r="J68" s="235"/>
      <c r="K68" s="235"/>
      <c r="L68" s="584"/>
      <c r="M68" s="585"/>
      <c r="N68" s="585"/>
      <c r="O68" s="586"/>
      <c r="R68" s="336" t="s">
        <v>571</v>
      </c>
      <c r="S68" s="281">
        <f t="shared" si="1"/>
        <v>0</v>
      </c>
      <c r="T68" s="281">
        <f t="shared" ref="T68:T70" si="5">$H68</f>
        <v>0</v>
      </c>
      <c r="U68" s="281">
        <f t="shared" ref="U68:U70" si="6">$I68</f>
        <v>0</v>
      </c>
      <c r="V68" s="281">
        <f t="shared" si="2"/>
        <v>0</v>
      </c>
      <c r="W68" s="281">
        <f t="shared" si="3"/>
        <v>0</v>
      </c>
      <c r="X68" s="281">
        <f t="shared" si="4"/>
        <v>0</v>
      </c>
      <c r="Y68" s="277"/>
      <c r="Z68" s="277"/>
      <c r="AA68" s="277"/>
      <c r="AB68" s="277"/>
      <c r="AC68" s="316"/>
    </row>
    <row r="69" spans="1:31" s="302" customFormat="1" ht="27" customHeight="1" x14ac:dyDescent="0.45">
      <c r="A69" s="310"/>
      <c r="B69" s="594" t="s">
        <v>15</v>
      </c>
      <c r="C69" s="595"/>
      <c r="D69" s="595"/>
      <c r="E69" s="632"/>
      <c r="F69" s="335" t="s">
        <v>620</v>
      </c>
      <c r="G69" s="372"/>
      <c r="H69" s="236"/>
      <c r="I69" s="237"/>
      <c r="J69" s="237"/>
      <c r="K69" s="237"/>
      <c r="L69" s="578" t="s">
        <v>622</v>
      </c>
      <c r="M69" s="579"/>
      <c r="N69" s="579"/>
      <c r="O69" s="580"/>
      <c r="R69" s="336" t="s">
        <v>573</v>
      </c>
      <c r="S69" s="281">
        <f t="shared" si="1"/>
        <v>0</v>
      </c>
      <c r="T69" s="281">
        <f t="shared" si="5"/>
        <v>0</v>
      </c>
      <c r="U69" s="281">
        <f t="shared" si="6"/>
        <v>0</v>
      </c>
      <c r="V69" s="281">
        <f t="shared" si="2"/>
        <v>0</v>
      </c>
      <c r="W69" s="281">
        <f t="shared" si="3"/>
        <v>0</v>
      </c>
      <c r="X69" s="281" t="e">
        <f>#REF!</f>
        <v>#REF!</v>
      </c>
      <c r="Y69" s="277"/>
      <c r="Z69" s="277"/>
      <c r="AA69" s="277"/>
      <c r="AB69" s="277"/>
      <c r="AC69" s="316"/>
    </row>
    <row r="70" spans="1:31" s="302" customFormat="1" ht="27" customHeight="1" x14ac:dyDescent="0.45">
      <c r="A70" s="310"/>
      <c r="B70" s="634"/>
      <c r="C70" s="635"/>
      <c r="D70" s="635"/>
      <c r="E70" s="636"/>
      <c r="F70" s="337" t="s">
        <v>571</v>
      </c>
      <c r="G70" s="371"/>
      <c r="H70" s="234"/>
      <c r="I70" s="235"/>
      <c r="J70" s="235"/>
      <c r="K70" s="235"/>
      <c r="L70" s="584"/>
      <c r="M70" s="585"/>
      <c r="N70" s="585"/>
      <c r="O70" s="586"/>
      <c r="R70" s="336" t="s">
        <v>571</v>
      </c>
      <c r="S70" s="281">
        <f t="shared" si="1"/>
        <v>0</v>
      </c>
      <c r="T70" s="281">
        <f t="shared" si="5"/>
        <v>0</v>
      </c>
      <c r="U70" s="281">
        <f t="shared" si="6"/>
        <v>0</v>
      </c>
      <c r="V70" s="281">
        <f t="shared" si="2"/>
        <v>0</v>
      </c>
      <c r="W70" s="281">
        <f t="shared" si="3"/>
        <v>0</v>
      </c>
      <c r="X70" s="281">
        <f t="shared" si="4"/>
        <v>0</v>
      </c>
      <c r="Y70" s="277"/>
      <c r="Z70" s="277"/>
      <c r="AA70" s="277"/>
      <c r="AB70" s="277"/>
      <c r="AC70" s="316"/>
    </row>
    <row r="71" spans="1:31" s="302" customFormat="1" ht="27" customHeight="1" x14ac:dyDescent="0.45">
      <c r="A71" s="310"/>
      <c r="B71" s="606" t="s">
        <v>16</v>
      </c>
      <c r="C71" s="607"/>
      <c r="D71" s="607"/>
      <c r="E71" s="608"/>
      <c r="F71" s="658"/>
      <c r="G71" s="615"/>
      <c r="H71" s="615"/>
      <c r="I71" s="666"/>
      <c r="J71" s="338" t="s">
        <v>17</v>
      </c>
      <c r="K71" s="329"/>
      <c r="L71" s="614"/>
      <c r="M71" s="615"/>
      <c r="N71" s="615"/>
      <c r="O71" s="616"/>
      <c r="R71" s="281"/>
      <c r="S71" s="281">
        <f>$F71</f>
        <v>0</v>
      </c>
      <c r="T71" s="281"/>
      <c r="U71" s="281">
        <f>$L71</f>
        <v>0</v>
      </c>
      <c r="V71" s="275"/>
      <c r="W71" s="275"/>
      <c r="X71" s="275"/>
      <c r="Y71" s="339"/>
      <c r="Z71" s="339"/>
      <c r="AA71" s="339"/>
      <c r="AB71" s="277"/>
      <c r="AC71" s="316"/>
    </row>
    <row r="72" spans="1:31" s="302" customFormat="1" ht="27" customHeight="1" x14ac:dyDescent="0.45">
      <c r="A72" s="310"/>
      <c r="B72" s="606" t="s">
        <v>18</v>
      </c>
      <c r="C72" s="607"/>
      <c r="D72" s="607"/>
      <c r="E72" s="608"/>
      <c r="F72" s="658"/>
      <c r="G72" s="615"/>
      <c r="H72" s="615"/>
      <c r="I72" s="666"/>
      <c r="J72" s="338" t="s">
        <v>17</v>
      </c>
      <c r="K72" s="329"/>
      <c r="L72" s="614"/>
      <c r="M72" s="615"/>
      <c r="N72" s="615"/>
      <c r="O72" s="616"/>
      <c r="R72" s="281"/>
      <c r="S72" s="281">
        <f t="shared" si="0"/>
        <v>0</v>
      </c>
      <c r="T72" s="281"/>
      <c r="U72" s="281">
        <f t="shared" ref="U72:U73" si="7">$L72</f>
        <v>0</v>
      </c>
      <c r="V72" s="275"/>
      <c r="W72" s="275"/>
      <c r="X72" s="275"/>
      <c r="Y72" s="339"/>
      <c r="Z72" s="339"/>
      <c r="AA72" s="339"/>
      <c r="AB72" s="277"/>
      <c r="AC72" s="316"/>
    </row>
    <row r="73" spans="1:31" s="302" customFormat="1" ht="27" customHeight="1" x14ac:dyDescent="0.45">
      <c r="A73" s="310"/>
      <c r="B73" s="606" t="s">
        <v>19</v>
      </c>
      <c r="C73" s="607"/>
      <c r="D73" s="607"/>
      <c r="E73" s="608"/>
      <c r="F73" s="658"/>
      <c r="G73" s="615"/>
      <c r="H73" s="615"/>
      <c r="I73" s="666"/>
      <c r="J73" s="338" t="s">
        <v>17</v>
      </c>
      <c r="K73" s="329"/>
      <c r="L73" s="614"/>
      <c r="M73" s="615"/>
      <c r="N73" s="615"/>
      <c r="O73" s="616"/>
      <c r="R73" s="281"/>
      <c r="S73" s="281">
        <f t="shared" si="0"/>
        <v>0</v>
      </c>
      <c r="T73" s="281"/>
      <c r="U73" s="281">
        <f t="shared" si="7"/>
        <v>0</v>
      </c>
      <c r="V73" s="275"/>
      <c r="W73" s="275"/>
      <c r="X73" s="275"/>
      <c r="Y73" s="339"/>
      <c r="Z73" s="339"/>
      <c r="AA73" s="339"/>
      <c r="AB73" s="277"/>
      <c r="AC73" s="316"/>
    </row>
    <row r="74" spans="1:31" s="302" customFormat="1" ht="27" customHeight="1" x14ac:dyDescent="0.45">
      <c r="A74" s="310"/>
      <c r="B74" s="609" t="s">
        <v>178</v>
      </c>
      <c r="C74" s="610"/>
      <c r="D74" s="600" t="s">
        <v>352</v>
      </c>
      <c r="E74" s="601"/>
      <c r="F74" s="230" t="s">
        <v>189</v>
      </c>
      <c r="G74" s="340" t="s">
        <v>180</v>
      </c>
      <c r="H74" s="340"/>
      <c r="I74" s="231" t="s">
        <v>189</v>
      </c>
      <c r="J74" s="340" t="s">
        <v>93</v>
      </c>
      <c r="K74" s="340"/>
      <c r="L74" s="602" t="s">
        <v>512</v>
      </c>
      <c r="M74" s="603"/>
      <c r="N74" s="604"/>
      <c r="O74" s="605"/>
      <c r="R74" s="281"/>
      <c r="S74" s="281" t="str">
        <f>$F74</f>
        <v>□</v>
      </c>
      <c r="T74" s="281" t="str">
        <f>$I74</f>
        <v>□</v>
      </c>
      <c r="U74" s="275"/>
      <c r="V74" s="275"/>
      <c r="W74" s="275"/>
      <c r="X74" s="275"/>
      <c r="Y74" s="339"/>
      <c r="Z74" s="339"/>
      <c r="AA74" s="339"/>
      <c r="AB74" s="277"/>
      <c r="AC74" s="277"/>
      <c r="AD74" s="311"/>
      <c r="AE74" s="311"/>
    </row>
    <row r="75" spans="1:31" s="302" customFormat="1" ht="27" customHeight="1" x14ac:dyDescent="0.45">
      <c r="A75" s="310"/>
      <c r="B75" s="609" t="s">
        <v>474</v>
      </c>
      <c r="C75" s="610"/>
      <c r="D75" s="610"/>
      <c r="E75" s="611"/>
      <c r="F75" s="230" t="s">
        <v>189</v>
      </c>
      <c r="G75" s="329" t="s">
        <v>471</v>
      </c>
      <c r="H75" s="318"/>
      <c r="I75" s="231" t="s">
        <v>189</v>
      </c>
      <c r="J75" s="321" t="s">
        <v>472</v>
      </c>
      <c r="K75" s="321"/>
      <c r="L75" s="321"/>
      <c r="M75" s="321"/>
      <c r="N75" s="321"/>
      <c r="O75" s="341"/>
      <c r="R75" s="281"/>
      <c r="S75" s="281" t="str">
        <f t="shared" si="0"/>
        <v>□</v>
      </c>
      <c r="T75" s="281"/>
      <c r="U75" s="275"/>
      <c r="V75" s="275"/>
      <c r="W75" s="275"/>
      <c r="X75" s="275"/>
      <c r="Y75" s="339"/>
      <c r="Z75" s="339"/>
      <c r="AA75" s="339"/>
      <c r="AB75" s="277"/>
      <c r="AC75" s="316"/>
    </row>
    <row r="76" spans="1:31" s="302" customFormat="1" ht="27" customHeight="1" x14ac:dyDescent="0.45">
      <c r="A76" s="310"/>
      <c r="B76" s="609" t="s">
        <v>353</v>
      </c>
      <c r="C76" s="610"/>
      <c r="D76" s="610"/>
      <c r="E76" s="611"/>
      <c r="F76" s="230" t="s">
        <v>189</v>
      </c>
      <c r="G76" s="329" t="s">
        <v>181</v>
      </c>
      <c r="H76" s="329"/>
      <c r="I76" s="231" t="s">
        <v>189</v>
      </c>
      <c r="J76" s="329" t="s">
        <v>182</v>
      </c>
      <c r="K76" s="329"/>
      <c r="L76" s="602" t="s">
        <v>512</v>
      </c>
      <c r="M76" s="603"/>
      <c r="N76" s="604"/>
      <c r="O76" s="605"/>
      <c r="R76" s="281"/>
      <c r="S76" s="281" t="str">
        <f t="shared" si="0"/>
        <v>□</v>
      </c>
      <c r="T76" s="281"/>
      <c r="U76" s="275"/>
      <c r="V76" s="275"/>
      <c r="W76" s="275"/>
      <c r="X76" s="275"/>
      <c r="Y76" s="339"/>
      <c r="Z76" s="339"/>
      <c r="AA76" s="339"/>
      <c r="AB76" s="277"/>
      <c r="AC76" s="316"/>
    </row>
    <row r="77" spans="1:31" s="302" customFormat="1" ht="27" customHeight="1" x14ac:dyDescent="0.45">
      <c r="A77" s="310"/>
      <c r="B77" s="609" t="s">
        <v>308</v>
      </c>
      <c r="C77" s="610"/>
      <c r="D77" s="610"/>
      <c r="E77" s="611"/>
      <c r="F77" s="230" t="s">
        <v>189</v>
      </c>
      <c r="G77" s="312" t="s">
        <v>481</v>
      </c>
      <c r="H77" s="342"/>
      <c r="I77" s="231" t="s">
        <v>189</v>
      </c>
      <c r="J77" s="329" t="s">
        <v>513</v>
      </c>
      <c r="K77" s="343" t="s">
        <v>514</v>
      </c>
      <c r="L77" s="661"/>
      <c r="M77" s="661"/>
      <c r="N77" s="661"/>
      <c r="O77" s="344" t="s">
        <v>187</v>
      </c>
      <c r="R77" s="281"/>
      <c r="S77" s="281" t="str">
        <f t="shared" si="0"/>
        <v>□</v>
      </c>
      <c r="T77" s="281"/>
      <c r="U77" s="275"/>
      <c r="V77" s="275"/>
      <c r="W77" s="275"/>
      <c r="X77" s="275"/>
      <c r="Y77" s="339"/>
      <c r="Z77" s="339"/>
      <c r="AA77" s="339"/>
      <c r="AB77" s="277"/>
      <c r="AC77" s="316"/>
    </row>
    <row r="78" spans="1:31" s="302" customFormat="1" ht="20.25" customHeight="1" x14ac:dyDescent="0.45">
      <c r="A78" s="310"/>
      <c r="B78" s="594" t="s">
        <v>623</v>
      </c>
      <c r="C78" s="595"/>
      <c r="D78" s="596"/>
      <c r="E78" s="639" t="s">
        <v>21</v>
      </c>
      <c r="F78" s="405" t="s">
        <v>568</v>
      </c>
      <c r="G78" s="407" t="s">
        <v>705</v>
      </c>
      <c r="H78" s="628" t="s">
        <v>22</v>
      </c>
      <c r="I78" s="629"/>
      <c r="J78" s="628" t="s">
        <v>468</v>
      </c>
      <c r="K78" s="629"/>
      <c r="L78" s="653" t="s">
        <v>704</v>
      </c>
      <c r="M78" s="653"/>
      <c r="N78" s="653"/>
      <c r="O78" s="654"/>
      <c r="R78" s="281"/>
      <c r="S78" s="336" t="s">
        <v>568</v>
      </c>
      <c r="T78" s="336" t="s">
        <v>576</v>
      </c>
      <c r="U78" s="345" t="s">
        <v>22</v>
      </c>
      <c r="V78" s="345"/>
      <c r="W78" s="345" t="s">
        <v>574</v>
      </c>
      <c r="X78" s="316"/>
      <c r="Y78" s="346" t="s">
        <v>575</v>
      </c>
      <c r="Z78" s="347"/>
      <c r="AA78" s="347"/>
      <c r="AB78" s="277"/>
      <c r="AC78" s="316"/>
    </row>
    <row r="79" spans="1:31" s="302" customFormat="1" ht="15" x14ac:dyDescent="0.45">
      <c r="A79" s="310"/>
      <c r="B79" s="597"/>
      <c r="C79" s="598"/>
      <c r="D79" s="599"/>
      <c r="E79" s="640"/>
      <c r="F79" s="404" t="s">
        <v>675</v>
      </c>
      <c r="G79" s="408" t="s">
        <v>706</v>
      </c>
      <c r="H79" s="630"/>
      <c r="I79" s="631"/>
      <c r="J79" s="630"/>
      <c r="K79" s="631"/>
      <c r="L79" s="626" t="s">
        <v>708</v>
      </c>
      <c r="M79" s="627"/>
      <c r="N79" s="627"/>
      <c r="O79" s="406" t="s">
        <v>707</v>
      </c>
      <c r="R79" s="281"/>
      <c r="S79" s="336"/>
      <c r="T79" s="336"/>
      <c r="U79" s="345"/>
      <c r="V79" s="345"/>
      <c r="W79" s="345"/>
      <c r="X79" s="316"/>
      <c r="Y79" s="346"/>
      <c r="Z79" s="347"/>
      <c r="AA79" s="347"/>
      <c r="AB79" s="277"/>
      <c r="AC79" s="316"/>
    </row>
    <row r="80" spans="1:31" s="302" customFormat="1" ht="27" customHeight="1" x14ac:dyDescent="0.45">
      <c r="A80" s="310"/>
      <c r="B80" s="597"/>
      <c r="C80" s="598"/>
      <c r="D80" s="599"/>
      <c r="E80" s="348" t="s">
        <v>23</v>
      </c>
      <c r="F80" s="374"/>
      <c r="G80" s="263"/>
      <c r="H80" s="647"/>
      <c r="I80" s="648"/>
      <c r="J80" s="612"/>
      <c r="K80" s="613"/>
      <c r="L80" s="377"/>
      <c r="M80" s="377"/>
      <c r="N80" s="377"/>
      <c r="O80" s="378"/>
      <c r="R80" s="281"/>
      <c r="S80" s="281">
        <f t="shared" si="0"/>
        <v>0</v>
      </c>
      <c r="T80" s="281">
        <f>$G80</f>
        <v>0</v>
      </c>
      <c r="U80" s="281">
        <f>$H80</f>
        <v>0</v>
      </c>
      <c r="V80" s="281">
        <f>$J8</f>
        <v>0</v>
      </c>
      <c r="W80" s="281">
        <f>$L80</f>
        <v>0</v>
      </c>
      <c r="X80" s="281">
        <f>$L80</f>
        <v>0</v>
      </c>
      <c r="Y80" s="281">
        <f>$N80</f>
        <v>0</v>
      </c>
      <c r="Z80" s="282"/>
      <c r="AA80" s="282"/>
      <c r="AB80" s="282"/>
      <c r="AC80" s="316"/>
    </row>
    <row r="81" spans="1:29" s="302" customFormat="1" ht="27" customHeight="1" x14ac:dyDescent="0.45">
      <c r="A81" s="310"/>
      <c r="B81" s="588" t="s">
        <v>676</v>
      </c>
      <c r="C81" s="589"/>
      <c r="D81" s="590"/>
      <c r="E81" s="349" t="s">
        <v>24</v>
      </c>
      <c r="F81" s="374"/>
      <c r="G81" s="264"/>
      <c r="H81" s="647"/>
      <c r="I81" s="648"/>
      <c r="J81" s="612"/>
      <c r="K81" s="613"/>
      <c r="L81" s="379"/>
      <c r="M81" s="379"/>
      <c r="N81" s="379"/>
      <c r="O81" s="380"/>
      <c r="R81" s="281"/>
      <c r="S81" s="281">
        <f t="shared" si="0"/>
        <v>0</v>
      </c>
      <c r="T81" s="281">
        <f t="shared" ref="T81:T84" si="8">$G81</f>
        <v>0</v>
      </c>
      <c r="U81" s="281">
        <f t="shared" ref="U81:U84" si="9">$H81</f>
        <v>0</v>
      </c>
      <c r="V81" s="281">
        <f t="shared" ref="V81:V84" si="10">$J81</f>
        <v>0</v>
      </c>
      <c r="W81" s="281">
        <f t="shared" ref="W81:X84" si="11">$L81</f>
        <v>0</v>
      </c>
      <c r="X81" s="281">
        <f t="shared" si="11"/>
        <v>0</v>
      </c>
      <c r="Y81" s="281">
        <f t="shared" ref="Y81:Y84" si="12">$N81</f>
        <v>0</v>
      </c>
      <c r="Z81" s="282"/>
      <c r="AA81" s="282"/>
      <c r="AB81" s="282"/>
      <c r="AC81" s="316"/>
    </row>
    <row r="82" spans="1:29" s="302" customFormat="1" ht="27" customHeight="1" x14ac:dyDescent="0.45">
      <c r="A82" s="310"/>
      <c r="B82" s="588"/>
      <c r="C82" s="589"/>
      <c r="D82" s="590"/>
      <c r="E82" s="349" t="s">
        <v>25</v>
      </c>
      <c r="F82" s="375"/>
      <c r="G82" s="264"/>
      <c r="H82" s="647"/>
      <c r="I82" s="648"/>
      <c r="J82" s="612"/>
      <c r="K82" s="613"/>
      <c r="L82" s="379"/>
      <c r="M82" s="379"/>
      <c r="N82" s="379"/>
      <c r="O82" s="380"/>
      <c r="R82" s="281"/>
      <c r="S82" s="281">
        <f t="shared" si="0"/>
        <v>0</v>
      </c>
      <c r="T82" s="281">
        <f t="shared" si="8"/>
        <v>0</v>
      </c>
      <c r="U82" s="281">
        <f t="shared" si="9"/>
        <v>0</v>
      </c>
      <c r="V82" s="281">
        <f t="shared" si="10"/>
        <v>0</v>
      </c>
      <c r="W82" s="281">
        <f t="shared" si="11"/>
        <v>0</v>
      </c>
      <c r="X82" s="281">
        <f t="shared" si="11"/>
        <v>0</v>
      </c>
      <c r="Y82" s="281">
        <f t="shared" si="12"/>
        <v>0</v>
      </c>
      <c r="Z82" s="282"/>
      <c r="AA82" s="282"/>
      <c r="AB82" s="282"/>
      <c r="AC82" s="316"/>
    </row>
    <row r="83" spans="1:29" s="302" customFormat="1" ht="27" customHeight="1" x14ac:dyDescent="0.45">
      <c r="A83" s="310"/>
      <c r="B83" s="588"/>
      <c r="C83" s="589"/>
      <c r="D83" s="590"/>
      <c r="E83" s="349" t="s">
        <v>26</v>
      </c>
      <c r="F83" s="375"/>
      <c r="G83" s="264"/>
      <c r="H83" s="647"/>
      <c r="I83" s="648"/>
      <c r="J83" s="612"/>
      <c r="K83" s="613"/>
      <c r="L83" s="379"/>
      <c r="M83" s="379"/>
      <c r="N83" s="379"/>
      <c r="O83" s="380"/>
      <c r="R83" s="281"/>
      <c r="S83" s="281">
        <f t="shared" si="0"/>
        <v>0</v>
      </c>
      <c r="T83" s="281">
        <f t="shared" si="8"/>
        <v>0</v>
      </c>
      <c r="U83" s="281">
        <f t="shared" si="9"/>
        <v>0</v>
      </c>
      <c r="V83" s="281">
        <f t="shared" si="10"/>
        <v>0</v>
      </c>
      <c r="W83" s="281">
        <f t="shared" si="11"/>
        <v>0</v>
      </c>
      <c r="X83" s="281">
        <f t="shared" si="11"/>
        <v>0</v>
      </c>
      <c r="Y83" s="281">
        <f t="shared" si="12"/>
        <v>0</v>
      </c>
      <c r="Z83" s="282"/>
      <c r="AA83" s="282"/>
      <c r="AB83" s="282"/>
      <c r="AC83" s="316"/>
    </row>
    <row r="84" spans="1:29" s="302" customFormat="1" ht="27" customHeight="1" x14ac:dyDescent="0.45">
      <c r="A84" s="310"/>
      <c r="B84" s="591"/>
      <c r="C84" s="592"/>
      <c r="D84" s="593"/>
      <c r="E84" s="350" t="s">
        <v>27</v>
      </c>
      <c r="F84" s="376"/>
      <c r="G84" s="265"/>
      <c r="H84" s="649"/>
      <c r="I84" s="650"/>
      <c r="J84" s="612"/>
      <c r="K84" s="613"/>
      <c r="L84" s="381"/>
      <c r="M84" s="381"/>
      <c r="N84" s="381"/>
      <c r="O84" s="382"/>
      <c r="R84" s="281"/>
      <c r="S84" s="281">
        <f t="shared" si="0"/>
        <v>0</v>
      </c>
      <c r="T84" s="281">
        <f t="shared" si="8"/>
        <v>0</v>
      </c>
      <c r="U84" s="281">
        <f t="shared" si="9"/>
        <v>0</v>
      </c>
      <c r="V84" s="281">
        <f t="shared" si="10"/>
        <v>0</v>
      </c>
      <c r="W84" s="281">
        <f t="shared" si="11"/>
        <v>0</v>
      </c>
      <c r="X84" s="281">
        <f t="shared" si="11"/>
        <v>0</v>
      </c>
      <c r="Y84" s="281">
        <f t="shared" si="12"/>
        <v>0</v>
      </c>
      <c r="Z84" s="282"/>
      <c r="AA84" s="282"/>
      <c r="AB84" s="282"/>
      <c r="AC84" s="316"/>
    </row>
    <row r="85" spans="1:29" s="302" customFormat="1" ht="27" customHeight="1" x14ac:dyDescent="0.45">
      <c r="A85" s="310"/>
      <c r="B85" s="609" t="s">
        <v>580</v>
      </c>
      <c r="C85" s="610"/>
      <c r="D85" s="610"/>
      <c r="E85" s="611"/>
      <c r="F85" s="664"/>
      <c r="G85" s="665"/>
      <c r="H85" s="351" t="s">
        <v>184</v>
      </c>
      <c r="I85" s="352" t="s">
        <v>675</v>
      </c>
      <c r="J85" s="327"/>
      <c r="K85" s="327"/>
      <c r="L85" s="327"/>
      <c r="M85" s="327"/>
      <c r="N85" s="327"/>
      <c r="O85" s="330"/>
      <c r="R85" s="281"/>
      <c r="S85" s="281">
        <f>$F85</f>
        <v>0</v>
      </c>
      <c r="T85" s="281"/>
      <c r="U85" s="275"/>
      <c r="V85" s="275"/>
      <c r="W85" s="275"/>
      <c r="X85" s="275"/>
      <c r="Y85" s="339"/>
      <c r="Z85" s="339"/>
      <c r="AA85" s="339"/>
      <c r="AB85" s="316"/>
      <c r="AC85" s="316"/>
    </row>
    <row r="86" spans="1:29" s="302" customFormat="1" ht="27" customHeight="1" x14ac:dyDescent="0.45">
      <c r="A86" s="310"/>
      <c r="B86" s="609" t="s">
        <v>354</v>
      </c>
      <c r="C86" s="610"/>
      <c r="D86" s="610"/>
      <c r="E86" s="611"/>
      <c r="F86" s="637"/>
      <c r="G86" s="638"/>
      <c r="H86" s="353" t="s">
        <v>612</v>
      </c>
      <c r="I86" s="340"/>
      <c r="J86" s="354"/>
      <c r="K86" s="312"/>
      <c r="L86" s="355"/>
      <c r="M86" s="355"/>
      <c r="N86" s="327"/>
      <c r="O86" s="330"/>
      <c r="R86" s="281"/>
      <c r="S86" s="281">
        <f>$F86</f>
        <v>0</v>
      </c>
      <c r="T86" s="281"/>
      <c r="U86" s="275"/>
      <c r="V86" s="275"/>
      <c r="W86" s="275"/>
      <c r="X86" s="275"/>
      <c r="Y86" s="339"/>
      <c r="Z86" s="339"/>
      <c r="AA86" s="339"/>
      <c r="AB86" s="316"/>
      <c r="AC86" s="316"/>
    </row>
    <row r="87" spans="1:29" s="302" customFormat="1" ht="27" customHeight="1" x14ac:dyDescent="0.45">
      <c r="A87" s="310"/>
      <c r="B87" s="594" t="s">
        <v>28</v>
      </c>
      <c r="C87" s="595"/>
      <c r="D87" s="595"/>
      <c r="E87" s="632"/>
      <c r="F87" s="645" t="s">
        <v>617</v>
      </c>
      <c r="G87" s="646"/>
      <c r="H87" s="587"/>
      <c r="I87" s="587"/>
      <c r="J87" s="587"/>
      <c r="K87" s="587"/>
      <c r="L87" s="587"/>
      <c r="M87" s="587"/>
      <c r="N87" s="356" t="s">
        <v>187</v>
      </c>
      <c r="O87" s="357"/>
      <c r="R87" s="281"/>
      <c r="S87" s="281">
        <f>$H87</f>
        <v>0</v>
      </c>
      <c r="T87" s="281"/>
      <c r="U87" s="281"/>
      <c r="V87" s="275"/>
      <c r="W87" s="275"/>
      <c r="X87" s="275"/>
      <c r="Y87" s="339"/>
      <c r="Z87" s="339"/>
      <c r="AA87" s="339"/>
      <c r="AB87" s="316"/>
      <c r="AC87" s="316"/>
    </row>
    <row r="88" spans="1:29" s="274" customFormat="1" ht="27" customHeight="1" x14ac:dyDescent="0.45">
      <c r="A88" s="271"/>
      <c r="B88" s="597"/>
      <c r="C88" s="598"/>
      <c r="D88" s="598"/>
      <c r="E88" s="633"/>
      <c r="F88" s="643" t="s">
        <v>615</v>
      </c>
      <c r="G88" s="644"/>
      <c r="H88" s="226"/>
      <c r="I88" s="358" t="s">
        <v>188</v>
      </c>
      <c r="J88" s="228"/>
      <c r="K88" s="359" t="s">
        <v>362</v>
      </c>
      <c r="L88" s="360"/>
      <c r="M88" s="360"/>
      <c r="N88" s="361"/>
      <c r="O88" s="362"/>
      <c r="Q88" s="302"/>
      <c r="R88" s="276"/>
      <c r="S88" s="281">
        <f t="shared" ref="S88:S89" si="13">$H88</f>
        <v>0</v>
      </c>
      <c r="T88" s="281"/>
      <c r="U88" s="281">
        <f>$J88</f>
        <v>0</v>
      </c>
      <c r="V88" s="275"/>
      <c r="W88" s="275"/>
      <c r="X88" s="275"/>
      <c r="Y88" s="339"/>
      <c r="Z88" s="339"/>
      <c r="AA88" s="339"/>
      <c r="AB88" s="277"/>
      <c r="AC88" s="277"/>
    </row>
    <row r="89" spans="1:29" s="274" customFormat="1" ht="27" customHeight="1" x14ac:dyDescent="0.45">
      <c r="A89" s="271"/>
      <c r="B89" s="634"/>
      <c r="C89" s="635"/>
      <c r="D89" s="635"/>
      <c r="E89" s="636"/>
      <c r="F89" s="641" t="s">
        <v>616</v>
      </c>
      <c r="G89" s="642"/>
      <c r="H89" s="227"/>
      <c r="I89" s="321" t="s">
        <v>188</v>
      </c>
      <c r="J89" s="229"/>
      <c r="K89" s="363" t="s">
        <v>362</v>
      </c>
      <c r="L89" s="364"/>
      <c r="M89" s="364"/>
      <c r="N89" s="331"/>
      <c r="O89" s="365"/>
      <c r="Q89" s="302"/>
      <c r="R89" s="276"/>
      <c r="S89" s="281">
        <f t="shared" si="13"/>
        <v>0</v>
      </c>
      <c r="T89" s="281"/>
      <c r="U89" s="281">
        <f>$J89</f>
        <v>0</v>
      </c>
      <c r="V89" s="275"/>
      <c r="W89" s="275"/>
      <c r="X89" s="275"/>
      <c r="Y89" s="339"/>
      <c r="Z89" s="339"/>
      <c r="AA89" s="339"/>
      <c r="AB89" s="277"/>
      <c r="AC89" s="277"/>
    </row>
    <row r="90" spans="1:29" s="302" customFormat="1" ht="27" customHeight="1" x14ac:dyDescent="0.45">
      <c r="A90" s="310"/>
      <c r="B90" s="594" t="s">
        <v>29</v>
      </c>
      <c r="C90" s="595"/>
      <c r="D90" s="595"/>
      <c r="E90" s="632"/>
      <c r="F90" s="617"/>
      <c r="G90" s="618"/>
      <c r="H90" s="618"/>
      <c r="I90" s="618"/>
      <c r="J90" s="618"/>
      <c r="K90" s="618"/>
      <c r="L90" s="618"/>
      <c r="M90" s="618"/>
      <c r="N90" s="618"/>
      <c r="O90" s="619"/>
      <c r="R90" s="281"/>
      <c r="S90" s="281">
        <f>$F90</f>
        <v>0</v>
      </c>
      <c r="T90" s="281"/>
      <c r="U90" s="275"/>
      <c r="V90" s="275"/>
      <c r="W90" s="275"/>
      <c r="X90" s="275"/>
      <c r="Y90" s="339"/>
      <c r="Z90" s="339"/>
      <c r="AA90" s="339"/>
      <c r="AB90" s="277"/>
      <c r="AC90" s="316"/>
    </row>
    <row r="91" spans="1:29" s="302" customFormat="1" ht="27" customHeight="1" x14ac:dyDescent="0.45">
      <c r="A91" s="310"/>
      <c r="B91" s="597"/>
      <c r="C91" s="598"/>
      <c r="D91" s="598"/>
      <c r="E91" s="633"/>
      <c r="F91" s="620"/>
      <c r="G91" s="621"/>
      <c r="H91" s="621"/>
      <c r="I91" s="621"/>
      <c r="J91" s="621"/>
      <c r="K91" s="621"/>
      <c r="L91" s="621"/>
      <c r="M91" s="621"/>
      <c r="N91" s="621"/>
      <c r="O91" s="622"/>
      <c r="R91" s="281"/>
      <c r="S91" s="281"/>
      <c r="T91" s="281"/>
      <c r="U91" s="275"/>
      <c r="V91" s="275"/>
      <c r="W91" s="275"/>
      <c r="X91" s="275"/>
      <c r="Y91" s="339"/>
      <c r="Z91" s="339"/>
      <c r="AA91" s="339"/>
      <c r="AB91" s="277"/>
      <c r="AC91" s="316"/>
    </row>
    <row r="92" spans="1:29" s="274" customFormat="1" ht="27" customHeight="1" x14ac:dyDescent="0.45">
      <c r="A92" s="271"/>
      <c r="B92" s="634"/>
      <c r="C92" s="635"/>
      <c r="D92" s="635"/>
      <c r="E92" s="636"/>
      <c r="F92" s="623"/>
      <c r="G92" s="624"/>
      <c r="H92" s="624"/>
      <c r="I92" s="624"/>
      <c r="J92" s="624"/>
      <c r="K92" s="624"/>
      <c r="L92" s="624"/>
      <c r="M92" s="624"/>
      <c r="N92" s="624"/>
      <c r="O92" s="625"/>
      <c r="R92" s="276"/>
      <c r="S92" s="281"/>
      <c r="T92" s="281"/>
      <c r="U92" s="275"/>
      <c r="V92" s="275"/>
      <c r="W92" s="275"/>
      <c r="X92" s="275"/>
      <c r="Y92" s="339"/>
      <c r="Z92" s="339"/>
      <c r="AA92" s="339"/>
      <c r="AB92" s="277"/>
      <c r="AC92" s="277"/>
    </row>
    <row r="93" spans="1:29" s="274" customFormat="1" ht="15" x14ac:dyDescent="0.45">
      <c r="A93" s="271"/>
      <c r="C93" s="309"/>
      <c r="D93" s="308"/>
      <c r="E93" s="308"/>
      <c r="F93" s="308"/>
      <c r="G93" s="308"/>
      <c r="H93" s="308"/>
      <c r="I93" s="308"/>
      <c r="J93" s="308"/>
      <c r="K93" s="308"/>
      <c r="L93" s="283" t="s">
        <v>313</v>
      </c>
      <c r="M93" s="283"/>
      <c r="O93" s="366" t="str">
        <f>IF(LEN(F90)&gt;0, LEN(F90), "")</f>
        <v/>
      </c>
      <c r="R93" s="276"/>
      <c r="S93" s="276"/>
      <c r="T93" s="276"/>
      <c r="U93" s="275"/>
      <c r="V93" s="275"/>
      <c r="W93" s="275"/>
      <c r="X93" s="275"/>
      <c r="Y93" s="339"/>
      <c r="Z93" s="339"/>
      <c r="AA93" s="339"/>
      <c r="AB93" s="277"/>
      <c r="AC93" s="277"/>
    </row>
    <row r="94" spans="1:29" s="274" customFormat="1" ht="15" x14ac:dyDescent="0.45">
      <c r="A94" s="271"/>
      <c r="C94" s="309"/>
      <c r="D94" s="308"/>
      <c r="E94" s="308"/>
      <c r="F94" s="308"/>
      <c r="G94" s="308"/>
      <c r="H94" s="308"/>
      <c r="I94" s="308"/>
      <c r="J94" s="308"/>
      <c r="K94" s="308"/>
      <c r="L94" s="308"/>
      <c r="M94" s="308"/>
      <c r="R94" s="276"/>
      <c r="S94" s="276"/>
      <c r="T94" s="276"/>
      <c r="U94" s="275"/>
      <c r="V94" s="275"/>
      <c r="W94" s="275"/>
      <c r="X94" s="275"/>
      <c r="Y94" s="277"/>
      <c r="Z94" s="277"/>
      <c r="AA94" s="277"/>
      <c r="AB94" s="277"/>
      <c r="AC94" s="277"/>
    </row>
    <row r="95" spans="1:29" s="274" customFormat="1" ht="15" x14ac:dyDescent="0.45">
      <c r="A95" s="271"/>
      <c r="C95" s="309"/>
      <c r="D95" s="308"/>
      <c r="E95" s="308"/>
      <c r="F95" s="308"/>
      <c r="G95" s="308"/>
      <c r="H95" s="308"/>
      <c r="I95" s="308"/>
      <c r="J95" s="308"/>
      <c r="K95" s="308"/>
      <c r="L95" s="308"/>
      <c r="M95" s="308"/>
      <c r="R95" s="276"/>
      <c r="S95" s="276"/>
      <c r="T95" s="276"/>
      <c r="U95" s="275"/>
      <c r="V95" s="275"/>
      <c r="W95" s="275"/>
      <c r="X95" s="275"/>
      <c r="Y95" s="277"/>
      <c r="Z95" s="277"/>
      <c r="AA95" s="277"/>
      <c r="AB95" s="277"/>
      <c r="AC95" s="277"/>
    </row>
    <row r="96" spans="1:29" s="274" customFormat="1" ht="15" x14ac:dyDescent="0.45">
      <c r="A96" s="271"/>
      <c r="C96" s="309"/>
      <c r="D96" s="308"/>
      <c r="E96" s="308"/>
      <c r="F96" s="308"/>
      <c r="G96" s="308"/>
      <c r="H96" s="308"/>
      <c r="I96" s="308"/>
      <c r="J96" s="308"/>
      <c r="K96" s="308"/>
      <c r="L96" s="308"/>
      <c r="M96" s="308"/>
      <c r="R96" s="276"/>
      <c r="S96" s="276"/>
      <c r="T96" s="276"/>
      <c r="U96" s="275"/>
      <c r="V96" s="275"/>
      <c r="W96" s="275"/>
      <c r="X96" s="275"/>
      <c r="Y96" s="277"/>
      <c r="Z96" s="277"/>
      <c r="AA96" s="277"/>
      <c r="AB96" s="277"/>
      <c r="AC96" s="277"/>
    </row>
    <row r="97" spans="1:29" s="274" customFormat="1" ht="15" x14ac:dyDescent="0.45">
      <c r="A97" s="271"/>
      <c r="C97" s="309"/>
      <c r="D97" s="308"/>
      <c r="E97" s="308"/>
      <c r="F97" s="308"/>
      <c r="G97" s="308"/>
      <c r="H97" s="308"/>
      <c r="I97" s="308"/>
      <c r="J97" s="308"/>
      <c r="K97" s="308"/>
      <c r="L97" s="308"/>
      <c r="M97" s="308"/>
      <c r="R97" s="276"/>
      <c r="S97" s="276"/>
      <c r="T97" s="276"/>
      <c r="U97" s="275"/>
      <c r="V97" s="275"/>
      <c r="W97" s="275"/>
      <c r="X97" s="275"/>
      <c r="Y97" s="277"/>
      <c r="Z97" s="277"/>
      <c r="AA97" s="277"/>
      <c r="AB97" s="277"/>
      <c r="AC97" s="277"/>
    </row>
    <row r="98" spans="1:29" s="274" customFormat="1" ht="15" x14ac:dyDescent="0.45">
      <c r="A98" s="271"/>
      <c r="C98" s="273"/>
      <c r="R98" s="276"/>
      <c r="S98" s="276"/>
      <c r="T98" s="276"/>
      <c r="U98" s="275"/>
      <c r="V98" s="275"/>
      <c r="W98" s="275"/>
      <c r="X98" s="275"/>
      <c r="Y98" s="277"/>
      <c r="Z98" s="277"/>
      <c r="AA98" s="277"/>
      <c r="AB98" s="277"/>
      <c r="AC98" s="277"/>
    </row>
    <row r="99" spans="1:29" s="274" customFormat="1" ht="15" x14ac:dyDescent="0.45">
      <c r="A99" s="271"/>
      <c r="C99" s="273"/>
      <c r="R99" s="276"/>
      <c r="S99" s="276"/>
      <c r="T99" s="276"/>
      <c r="U99" s="275"/>
      <c r="V99" s="275"/>
      <c r="W99" s="275"/>
      <c r="X99" s="275"/>
      <c r="Y99" s="277"/>
      <c r="Z99" s="277"/>
      <c r="AA99" s="277"/>
      <c r="AB99" s="277"/>
      <c r="AC99" s="277"/>
    </row>
    <row r="100" spans="1:29" s="274" customFormat="1" ht="15" x14ac:dyDescent="0.45">
      <c r="A100" s="271"/>
      <c r="C100" s="273"/>
      <c r="R100" s="276"/>
      <c r="S100" s="276"/>
      <c r="T100" s="276"/>
      <c r="U100" s="275"/>
      <c r="V100" s="275"/>
      <c r="W100" s="275"/>
      <c r="X100" s="275"/>
      <c r="Y100" s="277"/>
      <c r="Z100" s="277"/>
      <c r="AA100" s="277"/>
      <c r="AB100" s="277"/>
      <c r="AC100" s="277"/>
    </row>
    <row r="101" spans="1:29" s="274" customFormat="1" ht="15" x14ac:dyDescent="0.45">
      <c r="A101" s="271"/>
      <c r="C101" s="309"/>
      <c r="D101" s="308"/>
      <c r="E101" s="308"/>
      <c r="F101" s="308"/>
      <c r="G101" s="308"/>
      <c r="H101" s="308"/>
      <c r="I101" s="308"/>
      <c r="J101" s="308"/>
      <c r="K101" s="308"/>
      <c r="L101" s="308"/>
      <c r="M101" s="308"/>
      <c r="R101" s="276"/>
      <c r="S101" s="276"/>
      <c r="T101" s="276"/>
      <c r="U101" s="275"/>
      <c r="V101" s="275"/>
      <c r="W101" s="275"/>
      <c r="X101" s="275"/>
      <c r="Y101" s="277"/>
      <c r="Z101" s="277"/>
      <c r="AA101" s="277"/>
      <c r="AB101" s="277"/>
      <c r="AC101" s="277"/>
    </row>
    <row r="102" spans="1:29" s="274" customFormat="1" ht="15" x14ac:dyDescent="0.45">
      <c r="A102" s="271"/>
      <c r="C102" s="309"/>
      <c r="D102" s="308"/>
      <c r="E102" s="308"/>
      <c r="F102" s="308"/>
      <c r="G102" s="308"/>
      <c r="H102" s="308"/>
      <c r="I102" s="308"/>
      <c r="J102" s="308"/>
      <c r="K102" s="308"/>
      <c r="L102" s="308"/>
      <c r="M102" s="308"/>
      <c r="R102" s="276"/>
      <c r="S102" s="276"/>
      <c r="T102" s="276"/>
      <c r="U102" s="275"/>
      <c r="V102" s="275"/>
      <c r="W102" s="275"/>
      <c r="X102" s="275"/>
      <c r="Y102" s="277"/>
      <c r="Z102" s="277"/>
      <c r="AA102" s="277"/>
      <c r="AB102" s="277"/>
      <c r="AC102" s="277"/>
    </row>
    <row r="103" spans="1:29" s="274" customFormat="1" ht="15" x14ac:dyDescent="0.45">
      <c r="A103" s="271"/>
      <c r="C103" s="309"/>
      <c r="D103" s="308"/>
      <c r="E103" s="308"/>
      <c r="F103" s="308"/>
      <c r="G103" s="308"/>
      <c r="H103" s="308"/>
      <c r="I103" s="308"/>
      <c r="J103" s="308"/>
      <c r="K103" s="308"/>
      <c r="L103" s="308"/>
      <c r="M103" s="308"/>
      <c r="R103" s="276"/>
      <c r="S103" s="276"/>
      <c r="T103" s="276"/>
      <c r="U103" s="275"/>
      <c r="V103" s="275"/>
      <c r="W103" s="275"/>
      <c r="X103" s="275"/>
      <c r="Y103" s="277"/>
      <c r="Z103" s="277"/>
      <c r="AA103" s="277"/>
      <c r="AB103" s="277"/>
      <c r="AC103" s="277"/>
    </row>
    <row r="104" spans="1:29" s="274" customFormat="1" ht="15" x14ac:dyDescent="0.45">
      <c r="A104" s="271"/>
      <c r="C104" s="309"/>
      <c r="D104" s="308"/>
      <c r="E104" s="308"/>
      <c r="F104" s="308"/>
      <c r="G104" s="308"/>
      <c r="H104" s="308"/>
      <c r="I104" s="308"/>
      <c r="J104" s="308"/>
      <c r="K104" s="308"/>
      <c r="L104" s="308"/>
      <c r="M104" s="308"/>
      <c r="R104" s="276"/>
      <c r="S104" s="276"/>
      <c r="T104" s="276"/>
      <c r="U104" s="275"/>
      <c r="V104" s="275"/>
      <c r="W104" s="275"/>
      <c r="X104" s="275"/>
      <c r="Y104" s="277"/>
      <c r="Z104" s="277"/>
      <c r="AA104" s="277"/>
      <c r="AB104" s="277"/>
      <c r="AC104" s="277"/>
    </row>
    <row r="105" spans="1:29" s="274" customFormat="1" ht="15" x14ac:dyDescent="0.45">
      <c r="A105" s="271"/>
      <c r="C105" s="309"/>
      <c r="D105" s="308"/>
      <c r="E105" s="308"/>
      <c r="F105" s="308"/>
      <c r="G105" s="308"/>
      <c r="H105" s="308"/>
      <c r="I105" s="308"/>
      <c r="J105" s="308"/>
      <c r="K105" s="308"/>
      <c r="L105" s="308"/>
      <c r="M105" s="308"/>
      <c r="R105" s="276"/>
      <c r="S105" s="276"/>
      <c r="T105" s="276"/>
      <c r="U105" s="275"/>
      <c r="V105" s="275"/>
      <c r="W105" s="275"/>
      <c r="X105" s="275"/>
      <c r="Y105" s="277"/>
      <c r="Z105" s="277"/>
      <c r="AA105" s="277"/>
      <c r="AB105" s="277"/>
      <c r="AC105" s="277"/>
    </row>
    <row r="106" spans="1:29" s="274" customFormat="1" ht="15" x14ac:dyDescent="0.45">
      <c r="A106" s="271"/>
      <c r="C106" s="273"/>
      <c r="R106" s="276"/>
      <c r="S106" s="276"/>
      <c r="T106" s="276"/>
      <c r="U106" s="275"/>
      <c r="V106" s="275"/>
      <c r="W106" s="275"/>
      <c r="X106" s="275"/>
      <c r="Y106" s="277"/>
      <c r="Z106" s="277"/>
      <c r="AA106" s="277"/>
      <c r="AB106" s="277"/>
      <c r="AC106" s="277"/>
    </row>
    <row r="107" spans="1:29" s="274" customFormat="1" ht="15" x14ac:dyDescent="0.45">
      <c r="A107" s="271"/>
      <c r="C107" s="273"/>
      <c r="R107" s="276"/>
      <c r="S107" s="276"/>
      <c r="T107" s="276"/>
      <c r="U107" s="275"/>
      <c r="V107" s="275"/>
      <c r="W107" s="275"/>
      <c r="X107" s="275"/>
      <c r="Y107" s="277"/>
      <c r="Z107" s="277"/>
      <c r="AA107" s="277"/>
      <c r="AB107" s="277"/>
      <c r="AC107" s="277"/>
    </row>
    <row r="108" spans="1:29" s="274" customFormat="1" ht="15" x14ac:dyDescent="0.45">
      <c r="A108" s="271"/>
      <c r="C108" s="273"/>
      <c r="R108" s="276"/>
      <c r="S108" s="276"/>
      <c r="T108" s="276"/>
      <c r="U108" s="275"/>
      <c r="V108" s="275"/>
      <c r="W108" s="275"/>
      <c r="X108" s="275"/>
      <c r="Y108" s="277"/>
      <c r="Z108" s="277"/>
      <c r="AA108" s="277"/>
      <c r="AB108" s="277"/>
      <c r="AC108" s="277"/>
    </row>
    <row r="109" spans="1:29" s="274" customFormat="1" ht="15" x14ac:dyDescent="0.45">
      <c r="A109" s="271"/>
      <c r="C109" s="273"/>
      <c r="R109" s="276"/>
      <c r="S109" s="276"/>
      <c r="T109" s="276"/>
      <c r="U109" s="275"/>
      <c r="V109" s="275"/>
      <c r="W109" s="275"/>
      <c r="X109" s="275"/>
      <c r="Y109" s="277"/>
      <c r="Z109" s="277"/>
      <c r="AA109" s="277"/>
      <c r="AB109" s="277"/>
      <c r="AC109" s="277"/>
    </row>
    <row r="110" spans="1:29" s="274" customFormat="1" ht="15" x14ac:dyDescent="0.45">
      <c r="A110" s="271"/>
      <c r="C110" s="273"/>
      <c r="R110" s="276"/>
      <c r="S110" s="276"/>
      <c r="T110" s="276"/>
      <c r="U110" s="275"/>
      <c r="V110" s="275"/>
      <c r="W110" s="275"/>
      <c r="X110" s="275"/>
      <c r="Y110" s="277"/>
      <c r="Z110" s="277"/>
      <c r="AA110" s="277"/>
      <c r="AB110" s="277"/>
      <c r="AC110" s="277"/>
    </row>
    <row r="111" spans="1:29" s="274" customFormat="1" ht="15" x14ac:dyDescent="0.45">
      <c r="A111" s="271"/>
      <c r="C111" s="273"/>
      <c r="R111" s="276"/>
      <c r="S111" s="276"/>
      <c r="T111" s="276"/>
      <c r="U111" s="275"/>
      <c r="V111" s="275"/>
      <c r="W111" s="275"/>
      <c r="X111" s="275"/>
      <c r="Y111" s="277"/>
      <c r="Z111" s="277"/>
      <c r="AA111" s="277"/>
      <c r="AB111" s="277"/>
      <c r="AC111" s="277"/>
    </row>
    <row r="112" spans="1:29" s="274" customFormat="1" ht="15" x14ac:dyDescent="0.45">
      <c r="A112" s="271"/>
      <c r="C112" s="273"/>
      <c r="R112" s="276"/>
      <c r="S112" s="276"/>
      <c r="T112" s="276"/>
      <c r="U112" s="275"/>
      <c r="V112" s="275"/>
      <c r="W112" s="275"/>
      <c r="X112" s="275"/>
      <c r="Y112" s="277"/>
      <c r="Z112" s="277"/>
      <c r="AA112" s="277"/>
      <c r="AB112" s="277"/>
      <c r="AC112" s="277"/>
    </row>
    <row r="113" spans="1:29" s="274" customFormat="1" ht="15" x14ac:dyDescent="0.45">
      <c r="A113" s="271"/>
      <c r="C113" s="273"/>
      <c r="R113" s="276"/>
      <c r="S113" s="276"/>
      <c r="T113" s="276"/>
      <c r="U113" s="275"/>
      <c r="V113" s="275"/>
      <c r="W113" s="275"/>
      <c r="X113" s="275"/>
      <c r="Y113" s="277"/>
      <c r="Z113" s="277"/>
      <c r="AA113" s="277"/>
      <c r="AB113" s="277"/>
      <c r="AC113" s="277"/>
    </row>
    <row r="114" spans="1:29" s="274" customFormat="1" ht="15" x14ac:dyDescent="0.45">
      <c r="A114" s="271"/>
      <c r="C114" s="273"/>
      <c r="R114" s="276"/>
      <c r="S114" s="276"/>
      <c r="T114" s="276"/>
      <c r="U114" s="275"/>
      <c r="V114" s="275"/>
      <c r="W114" s="275"/>
      <c r="X114" s="275"/>
      <c r="Y114" s="277"/>
      <c r="Z114" s="277"/>
      <c r="AA114" s="277"/>
      <c r="AB114" s="277"/>
      <c r="AC114" s="277"/>
    </row>
    <row r="115" spans="1:29" s="274" customFormat="1" ht="15" x14ac:dyDescent="0.45">
      <c r="A115" s="271"/>
      <c r="C115" s="273"/>
      <c r="R115" s="276"/>
      <c r="S115" s="276"/>
      <c r="T115" s="276"/>
      <c r="U115" s="275"/>
      <c r="V115" s="275"/>
      <c r="W115" s="275"/>
      <c r="X115" s="275"/>
      <c r="Y115" s="277"/>
      <c r="Z115" s="277"/>
      <c r="AA115" s="277"/>
      <c r="AB115" s="277"/>
      <c r="AC115" s="277"/>
    </row>
    <row r="116" spans="1:29" s="274" customFormat="1" ht="15" x14ac:dyDescent="0.45">
      <c r="A116" s="271"/>
      <c r="C116" s="273"/>
      <c r="R116" s="276"/>
      <c r="S116" s="276"/>
      <c r="T116" s="276"/>
      <c r="U116" s="275"/>
      <c r="V116" s="275"/>
      <c r="W116" s="275"/>
      <c r="X116" s="275"/>
      <c r="Y116" s="277"/>
      <c r="Z116" s="277"/>
      <c r="AA116" s="277"/>
      <c r="AB116" s="277"/>
      <c r="AC116" s="277"/>
    </row>
    <row r="117" spans="1:29" s="274" customFormat="1" ht="15" x14ac:dyDescent="0.45">
      <c r="A117" s="271"/>
      <c r="C117" s="273"/>
      <c r="R117" s="276"/>
      <c r="S117" s="276"/>
      <c r="T117" s="276"/>
      <c r="U117" s="275"/>
      <c r="V117" s="275"/>
      <c r="W117" s="275"/>
      <c r="X117" s="275"/>
      <c r="Y117" s="277"/>
      <c r="Z117" s="277"/>
      <c r="AA117" s="277"/>
      <c r="AB117" s="277"/>
      <c r="AC117" s="277"/>
    </row>
    <row r="118" spans="1:29" s="274" customFormat="1" ht="15" x14ac:dyDescent="0.45">
      <c r="A118" s="271"/>
      <c r="C118" s="273"/>
      <c r="R118" s="276"/>
      <c r="S118" s="276"/>
      <c r="T118" s="276"/>
      <c r="U118" s="275"/>
      <c r="V118" s="275"/>
      <c r="W118" s="275"/>
      <c r="X118" s="275"/>
      <c r="Y118" s="277"/>
      <c r="Z118" s="277"/>
      <c r="AA118" s="277"/>
      <c r="AB118" s="277"/>
      <c r="AC118" s="277"/>
    </row>
    <row r="119" spans="1:29" s="274" customFormat="1" ht="15" x14ac:dyDescent="0.45">
      <c r="A119" s="271"/>
      <c r="C119" s="273"/>
      <c r="R119" s="276"/>
      <c r="S119" s="276"/>
      <c r="T119" s="276"/>
      <c r="U119" s="275"/>
      <c r="V119" s="275"/>
      <c r="W119" s="275"/>
      <c r="X119" s="275"/>
      <c r="Y119" s="277"/>
      <c r="Z119" s="277"/>
      <c r="AA119" s="277"/>
      <c r="AB119" s="277"/>
      <c r="AC119" s="277"/>
    </row>
    <row r="120" spans="1:29" s="274" customFormat="1" ht="15" x14ac:dyDescent="0.45">
      <c r="A120" s="271"/>
      <c r="C120" s="273"/>
      <c r="R120" s="276"/>
      <c r="S120" s="276"/>
      <c r="T120" s="276"/>
      <c r="U120" s="275"/>
      <c r="V120" s="275"/>
      <c r="W120" s="275"/>
      <c r="X120" s="275"/>
      <c r="Y120" s="277"/>
      <c r="Z120" s="277"/>
      <c r="AA120" s="277"/>
      <c r="AB120" s="277"/>
      <c r="AC120" s="277"/>
    </row>
    <row r="121" spans="1:29" s="274" customFormat="1" ht="15" x14ac:dyDescent="0.45">
      <c r="A121" s="271"/>
      <c r="C121" s="273"/>
      <c r="R121" s="276"/>
      <c r="S121" s="276"/>
      <c r="T121" s="276"/>
      <c r="U121" s="275"/>
      <c r="V121" s="275"/>
      <c r="W121" s="275"/>
      <c r="X121" s="275"/>
      <c r="Y121" s="277"/>
      <c r="Z121" s="277"/>
      <c r="AA121" s="277"/>
      <c r="AB121" s="277"/>
      <c r="AC121" s="277"/>
    </row>
    <row r="122" spans="1:29" s="274" customFormat="1" ht="15" x14ac:dyDescent="0.45">
      <c r="A122" s="271"/>
      <c r="C122" s="273"/>
      <c r="R122" s="276"/>
      <c r="S122" s="276"/>
      <c r="T122" s="276"/>
      <c r="U122" s="275"/>
      <c r="V122" s="275"/>
      <c r="W122" s="275"/>
      <c r="X122" s="275"/>
      <c r="Y122" s="277"/>
      <c r="Z122" s="277"/>
      <c r="AA122" s="277"/>
      <c r="AB122" s="277"/>
      <c r="AC122" s="277"/>
    </row>
    <row r="123" spans="1:29" s="274" customFormat="1" ht="15" x14ac:dyDescent="0.45">
      <c r="A123" s="271"/>
      <c r="C123" s="273"/>
      <c r="R123" s="276"/>
      <c r="S123" s="276"/>
      <c r="T123" s="276"/>
      <c r="U123" s="275"/>
      <c r="V123" s="275"/>
      <c r="W123" s="275"/>
      <c r="X123" s="275"/>
      <c r="Y123" s="277"/>
      <c r="Z123" s="277"/>
      <c r="AA123" s="277"/>
      <c r="AB123" s="277"/>
      <c r="AC123" s="277"/>
    </row>
    <row r="124" spans="1:29" s="274" customFormat="1" ht="15" x14ac:dyDescent="0.45">
      <c r="A124" s="271"/>
      <c r="C124" s="273"/>
      <c r="R124" s="276"/>
      <c r="S124" s="276"/>
      <c r="T124" s="276"/>
      <c r="U124" s="275"/>
      <c r="V124" s="275"/>
      <c r="W124" s="275"/>
      <c r="X124" s="275"/>
      <c r="Y124" s="277"/>
      <c r="Z124" s="277"/>
      <c r="AA124" s="277"/>
      <c r="AB124" s="277"/>
      <c r="AC124" s="277"/>
    </row>
    <row r="125" spans="1:29" s="274" customFormat="1" ht="15" x14ac:dyDescent="0.45">
      <c r="A125" s="271"/>
      <c r="C125" s="273"/>
      <c r="R125" s="276"/>
      <c r="S125" s="276"/>
      <c r="T125" s="276"/>
      <c r="U125" s="275"/>
      <c r="V125" s="275"/>
      <c r="W125" s="275"/>
      <c r="X125" s="275"/>
      <c r="Y125" s="277"/>
      <c r="Z125" s="277"/>
      <c r="AA125" s="277"/>
      <c r="AB125" s="277"/>
      <c r="AC125" s="277"/>
    </row>
    <row r="126" spans="1:29" s="274" customFormat="1" ht="15" x14ac:dyDescent="0.45">
      <c r="A126" s="271"/>
      <c r="C126" s="273"/>
      <c r="R126" s="276"/>
      <c r="S126" s="276"/>
      <c r="T126" s="276"/>
      <c r="U126" s="275"/>
      <c r="V126" s="275"/>
      <c r="W126" s="275"/>
      <c r="X126" s="275"/>
      <c r="Y126" s="277"/>
      <c r="Z126" s="277"/>
      <c r="AA126" s="277"/>
      <c r="AB126" s="277"/>
      <c r="AC126" s="277"/>
    </row>
    <row r="127" spans="1:29" s="274" customFormat="1" ht="15" x14ac:dyDescent="0.45">
      <c r="A127" s="271"/>
      <c r="C127" s="273"/>
      <c r="R127" s="276"/>
      <c r="S127" s="276"/>
      <c r="T127" s="276"/>
      <c r="U127" s="275"/>
      <c r="V127" s="275"/>
      <c r="W127" s="275"/>
      <c r="X127" s="275"/>
      <c r="Y127" s="277"/>
      <c r="Z127" s="277"/>
      <c r="AA127" s="277"/>
      <c r="AB127" s="277"/>
      <c r="AC127" s="277"/>
    </row>
    <row r="128" spans="1:29" s="274" customFormat="1" ht="15" x14ac:dyDescent="0.45">
      <c r="A128" s="271"/>
      <c r="C128" s="273"/>
      <c r="R128" s="276"/>
      <c r="S128" s="276"/>
      <c r="T128" s="276"/>
      <c r="U128" s="275"/>
      <c r="V128" s="275"/>
      <c r="W128" s="275"/>
      <c r="X128" s="275"/>
      <c r="Y128" s="277"/>
      <c r="Z128" s="277"/>
      <c r="AA128" s="277"/>
      <c r="AB128" s="277"/>
      <c r="AC128" s="277"/>
    </row>
    <row r="129" spans="1:29" s="274" customFormat="1" ht="15" x14ac:dyDescent="0.45">
      <c r="A129" s="271"/>
      <c r="C129" s="273"/>
      <c r="R129" s="276"/>
      <c r="S129" s="276"/>
      <c r="T129" s="276"/>
      <c r="U129" s="275"/>
      <c r="V129" s="275"/>
      <c r="W129" s="275"/>
      <c r="X129" s="275"/>
      <c r="Y129" s="277"/>
      <c r="Z129" s="277"/>
      <c r="AA129" s="277"/>
      <c r="AB129" s="277"/>
      <c r="AC129" s="277"/>
    </row>
    <row r="130" spans="1:29" s="274" customFormat="1" ht="15" x14ac:dyDescent="0.45">
      <c r="A130" s="271"/>
      <c r="C130" s="273"/>
      <c r="R130" s="276"/>
      <c r="S130" s="276"/>
      <c r="T130" s="276"/>
      <c r="U130" s="275"/>
      <c r="V130" s="275"/>
      <c r="W130" s="275"/>
      <c r="X130" s="275"/>
      <c r="Y130" s="277"/>
      <c r="Z130" s="277"/>
      <c r="AA130" s="277"/>
      <c r="AB130" s="277"/>
      <c r="AC130" s="277"/>
    </row>
    <row r="131" spans="1:29" s="274" customFormat="1" ht="15" x14ac:dyDescent="0.45">
      <c r="A131" s="271"/>
      <c r="C131" s="273"/>
      <c r="R131" s="276"/>
      <c r="S131" s="276"/>
      <c r="T131" s="276"/>
      <c r="U131" s="275"/>
      <c r="V131" s="275"/>
      <c r="W131" s="275"/>
      <c r="X131" s="275"/>
      <c r="Y131" s="277"/>
      <c r="Z131" s="277"/>
      <c r="AA131" s="277"/>
      <c r="AB131" s="277"/>
      <c r="AC131" s="277"/>
    </row>
    <row r="132" spans="1:29" s="274" customFormat="1" ht="15" x14ac:dyDescent="0.45">
      <c r="A132" s="271"/>
      <c r="C132" s="273"/>
      <c r="R132" s="276"/>
      <c r="S132" s="276"/>
      <c r="T132" s="276"/>
      <c r="U132" s="275"/>
      <c r="V132" s="275"/>
      <c r="W132" s="275"/>
      <c r="X132" s="275"/>
      <c r="Y132" s="277"/>
      <c r="Z132" s="277"/>
      <c r="AA132" s="277"/>
      <c r="AB132" s="277"/>
      <c r="AC132" s="277"/>
    </row>
    <row r="133" spans="1:29" s="274" customFormat="1" ht="15" x14ac:dyDescent="0.45">
      <c r="A133" s="271"/>
      <c r="C133" s="273"/>
      <c r="R133" s="276"/>
      <c r="S133" s="276"/>
      <c r="T133" s="276"/>
      <c r="U133" s="275"/>
      <c r="V133" s="275"/>
      <c r="W133" s="275"/>
      <c r="X133" s="275"/>
      <c r="Y133" s="277"/>
      <c r="Z133" s="277"/>
      <c r="AA133" s="277"/>
      <c r="AB133" s="277"/>
      <c r="AC133" s="277"/>
    </row>
    <row r="134" spans="1:29" s="274" customFormat="1" ht="15" x14ac:dyDescent="0.45">
      <c r="A134" s="271"/>
      <c r="C134" s="273"/>
      <c r="R134" s="276"/>
      <c r="S134" s="276"/>
      <c r="T134" s="276"/>
      <c r="U134" s="275"/>
      <c r="V134" s="275"/>
      <c r="W134" s="275"/>
      <c r="X134" s="275"/>
      <c r="Y134" s="277"/>
      <c r="Z134" s="277"/>
      <c r="AA134" s="277"/>
      <c r="AB134" s="277"/>
      <c r="AC134" s="277"/>
    </row>
    <row r="135" spans="1:29" s="274" customFormat="1" ht="15" x14ac:dyDescent="0.45">
      <c r="A135" s="271"/>
      <c r="C135" s="273"/>
      <c r="R135" s="276"/>
      <c r="S135" s="276"/>
      <c r="T135" s="276"/>
      <c r="U135" s="275"/>
      <c r="V135" s="275"/>
      <c r="W135" s="275"/>
      <c r="X135" s="275"/>
      <c r="Y135" s="277"/>
      <c r="Z135" s="277"/>
      <c r="AA135" s="277"/>
      <c r="AB135" s="277"/>
      <c r="AC135" s="277"/>
    </row>
    <row r="136" spans="1:29" s="274" customFormat="1" ht="15" x14ac:dyDescent="0.45">
      <c r="A136" s="271"/>
      <c r="C136" s="273"/>
      <c r="R136" s="276"/>
      <c r="S136" s="276"/>
      <c r="T136" s="276"/>
      <c r="U136" s="275"/>
      <c r="V136" s="275"/>
      <c r="W136" s="275"/>
      <c r="X136" s="275"/>
      <c r="Y136" s="277"/>
      <c r="Z136" s="277"/>
      <c r="AA136" s="277"/>
      <c r="AB136" s="277"/>
      <c r="AC136" s="277"/>
    </row>
    <row r="137" spans="1:29" s="274" customFormat="1" ht="15" x14ac:dyDescent="0.45">
      <c r="A137" s="271"/>
      <c r="C137" s="273"/>
      <c r="R137" s="276"/>
      <c r="S137" s="276"/>
      <c r="T137" s="276"/>
      <c r="U137" s="275"/>
      <c r="V137" s="275"/>
      <c r="W137" s="275"/>
      <c r="X137" s="275"/>
      <c r="Y137" s="277"/>
      <c r="Z137" s="277"/>
      <c r="AA137" s="277"/>
      <c r="AB137" s="277"/>
      <c r="AC137" s="277"/>
    </row>
    <row r="138" spans="1:29" s="274" customFormat="1" ht="15" x14ac:dyDescent="0.45">
      <c r="A138" s="271"/>
      <c r="C138" s="273"/>
      <c r="R138" s="276"/>
      <c r="S138" s="276"/>
      <c r="T138" s="276"/>
      <c r="U138" s="275"/>
      <c r="V138" s="275"/>
      <c r="W138" s="275"/>
      <c r="X138" s="275"/>
      <c r="Y138" s="277"/>
      <c r="Z138" s="277"/>
      <c r="AA138" s="277"/>
      <c r="AB138" s="277"/>
      <c r="AC138" s="277"/>
    </row>
    <row r="139" spans="1:29" s="274" customFormat="1" ht="15" x14ac:dyDescent="0.45">
      <c r="A139" s="271"/>
      <c r="C139" s="273"/>
      <c r="R139" s="276"/>
      <c r="S139" s="276"/>
      <c r="T139" s="276"/>
      <c r="U139" s="275"/>
      <c r="V139" s="275"/>
      <c r="W139" s="275"/>
      <c r="X139" s="275"/>
      <c r="Y139" s="277"/>
      <c r="Z139" s="277"/>
      <c r="AA139" s="277"/>
      <c r="AB139" s="277"/>
      <c r="AC139" s="277"/>
    </row>
    <row r="140" spans="1:29" s="274" customFormat="1" ht="15" x14ac:dyDescent="0.45">
      <c r="A140" s="271"/>
      <c r="C140" s="273"/>
      <c r="R140" s="276"/>
      <c r="S140" s="276"/>
      <c r="T140" s="276"/>
      <c r="U140" s="275"/>
      <c r="V140" s="275"/>
      <c r="W140" s="275"/>
      <c r="X140" s="275"/>
      <c r="Y140" s="277"/>
      <c r="Z140" s="277"/>
      <c r="AA140" s="277"/>
      <c r="AB140" s="277"/>
      <c r="AC140" s="277"/>
    </row>
    <row r="141" spans="1:29" s="274" customFormat="1" ht="15" x14ac:dyDescent="0.45">
      <c r="A141" s="271"/>
      <c r="C141" s="273"/>
      <c r="R141" s="276"/>
      <c r="S141" s="276"/>
      <c r="T141" s="276"/>
      <c r="U141" s="275"/>
      <c r="V141" s="275"/>
      <c r="W141" s="275"/>
      <c r="X141" s="275"/>
      <c r="Y141" s="277"/>
      <c r="Z141" s="277"/>
      <c r="AA141" s="277"/>
      <c r="AB141" s="277"/>
      <c r="AC141" s="277"/>
    </row>
    <row r="142" spans="1:29" s="274" customFormat="1" ht="15" x14ac:dyDescent="0.45">
      <c r="A142" s="271"/>
      <c r="C142" s="273"/>
      <c r="R142" s="276"/>
      <c r="S142" s="276"/>
      <c r="T142" s="276"/>
      <c r="U142" s="275"/>
      <c r="V142" s="275"/>
      <c r="W142" s="275"/>
      <c r="X142" s="275"/>
      <c r="Y142" s="277"/>
      <c r="Z142" s="277"/>
      <c r="AA142" s="277"/>
      <c r="AB142" s="277"/>
      <c r="AC142" s="277"/>
    </row>
    <row r="143" spans="1:29" s="274" customFormat="1" ht="15" x14ac:dyDescent="0.45">
      <c r="A143" s="271"/>
      <c r="C143" s="273"/>
      <c r="R143" s="276"/>
      <c r="S143" s="276"/>
      <c r="T143" s="276"/>
      <c r="U143" s="275"/>
      <c r="V143" s="275"/>
      <c r="W143" s="275"/>
      <c r="X143" s="275"/>
      <c r="Y143" s="277"/>
      <c r="Z143" s="277"/>
      <c r="AA143" s="277"/>
      <c r="AB143" s="277"/>
      <c r="AC143" s="277"/>
    </row>
    <row r="144" spans="1:29" s="274" customFormat="1" ht="15" x14ac:dyDescent="0.45">
      <c r="A144" s="271"/>
      <c r="C144" s="273"/>
      <c r="R144" s="276"/>
      <c r="S144" s="276"/>
      <c r="T144" s="276"/>
      <c r="U144" s="275"/>
      <c r="V144" s="275"/>
      <c r="W144" s="275"/>
      <c r="X144" s="275"/>
      <c r="Y144" s="277"/>
      <c r="Z144" s="277"/>
      <c r="AA144" s="277"/>
      <c r="AB144" s="277"/>
      <c r="AC144" s="277"/>
    </row>
    <row r="145" spans="1:29" s="274" customFormat="1" ht="15" x14ac:dyDescent="0.45">
      <c r="A145" s="271"/>
      <c r="C145" s="273"/>
      <c r="R145" s="276"/>
      <c r="S145" s="276"/>
      <c r="T145" s="276"/>
      <c r="U145" s="275"/>
      <c r="V145" s="275"/>
      <c r="W145" s="275"/>
      <c r="X145" s="275"/>
      <c r="Y145" s="277"/>
      <c r="Z145" s="277"/>
      <c r="AA145" s="277"/>
      <c r="AB145" s="277"/>
      <c r="AC145" s="277"/>
    </row>
    <row r="146" spans="1:29" s="274" customFormat="1" ht="15" x14ac:dyDescent="0.45">
      <c r="A146" s="271"/>
      <c r="C146" s="273"/>
      <c r="R146" s="276"/>
      <c r="S146" s="276"/>
      <c r="T146" s="276"/>
      <c r="U146" s="275"/>
      <c r="V146" s="275"/>
      <c r="W146" s="275"/>
      <c r="X146" s="275"/>
      <c r="Y146" s="277"/>
      <c r="Z146" s="277"/>
      <c r="AA146" s="277"/>
      <c r="AB146" s="277"/>
      <c r="AC146" s="277"/>
    </row>
    <row r="147" spans="1:29" s="274" customFormat="1" ht="15" x14ac:dyDescent="0.45">
      <c r="A147" s="271"/>
      <c r="C147" s="273"/>
      <c r="R147" s="276"/>
      <c r="S147" s="276"/>
      <c r="T147" s="276"/>
      <c r="U147" s="275"/>
      <c r="V147" s="275"/>
      <c r="W147" s="275"/>
      <c r="X147" s="275"/>
      <c r="Y147" s="277"/>
      <c r="Z147" s="277"/>
      <c r="AA147" s="277"/>
      <c r="AB147" s="277"/>
      <c r="AC147" s="277"/>
    </row>
    <row r="148" spans="1:29" s="274" customFormat="1" ht="15" x14ac:dyDescent="0.45">
      <c r="A148" s="271"/>
      <c r="C148" s="273"/>
      <c r="R148" s="276"/>
      <c r="S148" s="276"/>
      <c r="T148" s="276"/>
      <c r="U148" s="275"/>
      <c r="V148" s="275"/>
      <c r="W148" s="275"/>
      <c r="X148" s="275"/>
      <c r="Y148" s="277"/>
      <c r="Z148" s="277"/>
      <c r="AA148" s="277"/>
      <c r="AB148" s="277"/>
      <c r="AC148" s="277"/>
    </row>
    <row r="149" spans="1:29" s="274" customFormat="1" ht="15" x14ac:dyDescent="0.45">
      <c r="A149" s="271"/>
      <c r="C149" s="273"/>
      <c r="R149" s="276"/>
      <c r="S149" s="276"/>
      <c r="T149" s="276"/>
      <c r="U149" s="275"/>
      <c r="V149" s="275"/>
      <c r="W149" s="275"/>
      <c r="X149" s="275"/>
      <c r="Y149" s="277"/>
      <c r="Z149" s="277"/>
      <c r="AA149" s="277"/>
      <c r="AB149" s="277"/>
      <c r="AC149" s="277"/>
    </row>
    <row r="150" spans="1:29" s="274" customFormat="1" ht="15" x14ac:dyDescent="0.45">
      <c r="A150" s="271"/>
      <c r="C150" s="273"/>
      <c r="R150" s="276"/>
      <c r="S150" s="276"/>
      <c r="T150" s="276"/>
      <c r="U150" s="275"/>
      <c r="V150" s="275"/>
      <c r="W150" s="275"/>
      <c r="X150" s="275"/>
      <c r="Y150" s="277"/>
      <c r="Z150" s="277"/>
      <c r="AA150" s="277"/>
      <c r="AB150" s="277"/>
      <c r="AC150" s="277"/>
    </row>
    <row r="151" spans="1:29" s="274" customFormat="1" ht="15" x14ac:dyDescent="0.45">
      <c r="A151" s="271"/>
      <c r="C151" s="273"/>
      <c r="R151" s="276"/>
      <c r="S151" s="276"/>
      <c r="T151" s="276"/>
      <c r="U151" s="275"/>
      <c r="V151" s="275"/>
      <c r="W151" s="275"/>
      <c r="X151" s="275"/>
      <c r="Y151" s="277"/>
      <c r="Z151" s="277"/>
      <c r="AA151" s="277"/>
      <c r="AB151" s="277"/>
      <c r="AC151" s="277"/>
    </row>
    <row r="152" spans="1:29" s="274" customFormat="1" ht="15" x14ac:dyDescent="0.45">
      <c r="A152" s="271"/>
      <c r="C152" s="273"/>
      <c r="R152" s="276"/>
      <c r="S152" s="276"/>
      <c r="T152" s="276"/>
      <c r="U152" s="275"/>
      <c r="V152" s="275"/>
      <c r="W152" s="275"/>
      <c r="X152" s="275"/>
      <c r="Y152" s="277"/>
      <c r="Z152" s="277"/>
      <c r="AA152" s="277"/>
      <c r="AB152" s="277"/>
      <c r="AC152" s="277"/>
    </row>
    <row r="153" spans="1:29" s="274" customFormat="1" ht="15" x14ac:dyDescent="0.45">
      <c r="A153" s="271"/>
      <c r="C153" s="273"/>
      <c r="R153" s="276"/>
      <c r="S153" s="276"/>
      <c r="T153" s="276"/>
      <c r="U153" s="275"/>
      <c r="V153" s="275"/>
      <c r="W153" s="275"/>
      <c r="X153" s="275"/>
      <c r="Y153" s="277"/>
      <c r="Z153" s="277"/>
      <c r="AA153" s="277"/>
      <c r="AB153" s="277"/>
      <c r="AC153" s="277"/>
    </row>
    <row r="154" spans="1:29" s="274" customFormat="1" ht="15" x14ac:dyDescent="0.45">
      <c r="A154" s="271"/>
      <c r="C154" s="273"/>
      <c r="R154" s="276"/>
      <c r="S154" s="276"/>
      <c r="T154" s="276"/>
      <c r="U154" s="275"/>
      <c r="V154" s="275"/>
      <c r="W154" s="275"/>
      <c r="X154" s="275"/>
      <c r="Y154" s="277"/>
      <c r="Z154" s="277"/>
      <c r="AA154" s="277"/>
      <c r="AB154" s="277"/>
      <c r="AC154" s="277"/>
    </row>
    <row r="155" spans="1:29" s="274" customFormat="1" ht="15" x14ac:dyDescent="0.45">
      <c r="A155" s="271"/>
      <c r="C155" s="273"/>
      <c r="R155" s="276"/>
      <c r="S155" s="276"/>
      <c r="T155" s="276"/>
      <c r="U155" s="275"/>
      <c r="V155" s="275"/>
      <c r="W155" s="275"/>
      <c r="X155" s="275"/>
      <c r="Y155" s="277"/>
      <c r="Z155" s="277"/>
      <c r="AA155" s="277"/>
      <c r="AB155" s="277"/>
      <c r="AC155" s="277"/>
    </row>
    <row r="156" spans="1:29" s="274" customFormat="1" ht="15" x14ac:dyDescent="0.45">
      <c r="A156" s="271"/>
      <c r="C156" s="273"/>
      <c r="R156" s="276"/>
      <c r="S156" s="276"/>
      <c r="T156" s="276"/>
      <c r="U156" s="275"/>
      <c r="V156" s="275"/>
      <c r="W156" s="275"/>
      <c r="X156" s="275"/>
      <c r="Y156" s="277"/>
      <c r="Z156" s="277"/>
      <c r="AA156" s="277"/>
      <c r="AB156" s="277"/>
      <c r="AC156" s="277"/>
    </row>
    <row r="157" spans="1:29" s="274" customFormat="1" ht="15" x14ac:dyDescent="0.45">
      <c r="A157" s="271"/>
      <c r="C157" s="273"/>
      <c r="R157" s="276"/>
      <c r="S157" s="276"/>
      <c r="T157" s="276"/>
      <c r="U157" s="275"/>
      <c r="V157" s="275"/>
      <c r="W157" s="275"/>
      <c r="X157" s="275"/>
      <c r="Y157" s="277"/>
      <c r="Z157" s="277"/>
      <c r="AA157" s="277"/>
      <c r="AB157" s="277"/>
      <c r="AC157" s="277"/>
    </row>
    <row r="158" spans="1:29" s="274" customFormat="1" ht="15" x14ac:dyDescent="0.45">
      <c r="A158" s="271"/>
      <c r="C158" s="273"/>
      <c r="R158" s="276"/>
      <c r="S158" s="276"/>
      <c r="T158" s="276"/>
      <c r="U158" s="275"/>
      <c r="V158" s="275"/>
      <c r="W158" s="275"/>
      <c r="X158" s="275"/>
      <c r="Y158" s="277"/>
      <c r="Z158" s="277"/>
      <c r="AA158" s="277"/>
      <c r="AB158" s="277"/>
      <c r="AC158" s="277"/>
    </row>
    <row r="159" spans="1:29" s="274" customFormat="1" ht="15" x14ac:dyDescent="0.45">
      <c r="A159" s="271"/>
      <c r="C159" s="273"/>
      <c r="R159" s="276"/>
      <c r="S159" s="276"/>
      <c r="T159" s="276"/>
      <c r="U159" s="275"/>
      <c r="V159" s="275"/>
      <c r="W159" s="275"/>
      <c r="X159" s="275"/>
      <c r="Y159" s="277"/>
      <c r="Z159" s="277"/>
      <c r="AA159" s="277"/>
      <c r="AB159" s="277"/>
      <c r="AC159" s="277"/>
    </row>
    <row r="160" spans="1:29" s="274" customFormat="1" ht="15" x14ac:dyDescent="0.45">
      <c r="A160" s="271"/>
      <c r="C160" s="273"/>
      <c r="R160" s="276"/>
      <c r="S160" s="276"/>
      <c r="T160" s="276"/>
      <c r="U160" s="275"/>
      <c r="V160" s="275"/>
      <c r="W160" s="275"/>
      <c r="X160" s="275"/>
      <c r="Y160" s="277"/>
      <c r="Z160" s="277"/>
      <c r="AA160" s="277"/>
      <c r="AB160" s="277"/>
      <c r="AC160" s="277"/>
    </row>
    <row r="161" spans="1:29" s="274" customFormat="1" ht="15" x14ac:dyDescent="0.45">
      <c r="A161" s="271"/>
      <c r="C161" s="273"/>
      <c r="R161" s="276"/>
      <c r="S161" s="276"/>
      <c r="T161" s="276"/>
      <c r="U161" s="275"/>
      <c r="V161" s="275"/>
      <c r="W161" s="275"/>
      <c r="X161" s="275"/>
      <c r="Y161" s="277"/>
      <c r="Z161" s="277"/>
      <c r="AA161" s="277"/>
      <c r="AB161" s="277"/>
      <c r="AC161" s="277"/>
    </row>
    <row r="162" spans="1:29" s="274" customFormat="1" ht="15" x14ac:dyDescent="0.45">
      <c r="A162" s="271"/>
      <c r="C162" s="273"/>
      <c r="R162" s="276"/>
      <c r="S162" s="276"/>
      <c r="T162" s="276"/>
      <c r="U162" s="275"/>
      <c r="V162" s="275"/>
      <c r="W162" s="275"/>
      <c r="X162" s="275"/>
      <c r="Y162" s="277"/>
      <c r="Z162" s="277"/>
      <c r="AA162" s="277"/>
      <c r="AB162" s="277"/>
      <c r="AC162" s="277"/>
    </row>
    <row r="163" spans="1:29" s="274" customFormat="1" ht="15" x14ac:dyDescent="0.45">
      <c r="A163" s="271"/>
      <c r="C163" s="273"/>
      <c r="R163" s="276"/>
      <c r="S163" s="276"/>
      <c r="T163" s="276"/>
      <c r="U163" s="275"/>
      <c r="V163" s="275"/>
      <c r="W163" s="275"/>
      <c r="X163" s="275"/>
      <c r="Y163" s="277"/>
      <c r="Z163" s="277"/>
      <c r="AA163" s="277"/>
      <c r="AB163" s="277"/>
      <c r="AC163" s="277"/>
    </row>
    <row r="164" spans="1:29" s="274" customFormat="1" ht="15" x14ac:dyDescent="0.45">
      <c r="A164" s="271"/>
      <c r="C164" s="273"/>
      <c r="R164" s="276"/>
      <c r="S164" s="276"/>
      <c r="T164" s="276"/>
      <c r="U164" s="275"/>
      <c r="V164" s="275"/>
      <c r="W164" s="275"/>
      <c r="X164" s="275"/>
      <c r="Y164" s="277"/>
      <c r="Z164" s="277"/>
      <c r="AA164" s="277"/>
      <c r="AB164" s="277"/>
      <c r="AC164" s="277"/>
    </row>
    <row r="165" spans="1:29" s="274" customFormat="1" ht="15" x14ac:dyDescent="0.45">
      <c r="A165" s="271"/>
      <c r="C165" s="273"/>
      <c r="R165" s="276"/>
      <c r="S165" s="276"/>
      <c r="T165" s="276"/>
      <c r="U165" s="275"/>
      <c r="V165" s="275"/>
      <c r="W165" s="275"/>
      <c r="X165" s="275"/>
      <c r="Y165" s="277"/>
      <c r="Z165" s="277"/>
      <c r="AA165" s="277"/>
      <c r="AB165" s="277"/>
      <c r="AC165" s="277"/>
    </row>
    <row r="166" spans="1:29" s="274" customFormat="1" ht="15" x14ac:dyDescent="0.45">
      <c r="A166" s="271"/>
      <c r="C166" s="273"/>
      <c r="R166" s="276"/>
      <c r="S166" s="276"/>
      <c r="T166" s="276"/>
      <c r="U166" s="275"/>
      <c r="V166" s="275"/>
      <c r="W166" s="275"/>
      <c r="X166" s="275"/>
      <c r="Y166" s="277"/>
      <c r="Z166" s="277"/>
      <c r="AA166" s="277"/>
      <c r="AB166" s="277"/>
      <c r="AC166" s="277"/>
    </row>
    <row r="167" spans="1:29" s="274" customFormat="1" ht="15" x14ac:dyDescent="0.45">
      <c r="A167" s="271"/>
      <c r="C167" s="273"/>
      <c r="R167" s="276"/>
      <c r="S167" s="276"/>
      <c r="T167" s="276"/>
      <c r="U167" s="275"/>
      <c r="V167" s="275"/>
      <c r="W167" s="275"/>
      <c r="X167" s="275"/>
      <c r="Y167" s="277"/>
      <c r="Z167" s="277"/>
      <c r="AA167" s="277"/>
      <c r="AB167" s="277"/>
      <c r="AC167" s="277"/>
    </row>
    <row r="168" spans="1:29" s="274" customFormat="1" ht="15" x14ac:dyDescent="0.45">
      <c r="A168" s="271"/>
      <c r="C168" s="273"/>
      <c r="R168" s="276"/>
      <c r="S168" s="276"/>
      <c r="T168" s="276"/>
      <c r="U168" s="275"/>
      <c r="V168" s="275"/>
      <c r="W168" s="275"/>
      <c r="X168" s="275"/>
      <c r="Y168" s="277"/>
      <c r="Z168" s="277"/>
      <c r="AA168" s="277"/>
      <c r="AB168" s="277"/>
      <c r="AC168" s="277"/>
    </row>
    <row r="169" spans="1:29" s="274" customFormat="1" ht="15" x14ac:dyDescent="0.45">
      <c r="A169" s="271"/>
      <c r="C169" s="273"/>
      <c r="R169" s="276"/>
      <c r="S169" s="276"/>
      <c r="T169" s="276"/>
      <c r="U169" s="275"/>
      <c r="V169" s="275"/>
      <c r="W169" s="275"/>
      <c r="X169" s="275"/>
      <c r="Y169" s="277"/>
      <c r="Z169" s="277"/>
      <c r="AA169" s="277"/>
      <c r="AB169" s="277"/>
      <c r="AC169" s="277"/>
    </row>
    <row r="170" spans="1:29" s="274" customFormat="1" ht="15" x14ac:dyDescent="0.45">
      <c r="A170" s="271"/>
      <c r="C170" s="273"/>
      <c r="R170" s="276"/>
      <c r="S170" s="276"/>
      <c r="T170" s="276"/>
      <c r="U170" s="275"/>
      <c r="V170" s="275"/>
      <c r="W170" s="275"/>
      <c r="X170" s="275"/>
      <c r="Y170" s="277"/>
      <c r="Z170" s="277"/>
      <c r="AA170" s="277"/>
      <c r="AB170" s="277"/>
      <c r="AC170" s="277"/>
    </row>
    <row r="171" spans="1:29" s="274" customFormat="1" ht="15" x14ac:dyDescent="0.45">
      <c r="A171" s="271"/>
      <c r="C171" s="273"/>
      <c r="R171" s="276"/>
      <c r="S171" s="276"/>
      <c r="T171" s="276"/>
      <c r="U171" s="275"/>
      <c r="V171" s="275"/>
      <c r="W171" s="275"/>
      <c r="X171" s="275"/>
      <c r="Y171" s="277"/>
      <c r="Z171" s="277"/>
      <c r="AA171" s="277"/>
      <c r="AB171" s="277"/>
      <c r="AC171" s="277"/>
    </row>
    <row r="172" spans="1:29" s="274" customFormat="1" ht="15" x14ac:dyDescent="0.45">
      <c r="A172" s="271"/>
      <c r="C172" s="273"/>
      <c r="R172" s="276"/>
      <c r="S172" s="276"/>
      <c r="T172" s="276"/>
      <c r="U172" s="275"/>
      <c r="V172" s="275"/>
      <c r="W172" s="275"/>
      <c r="X172" s="275"/>
      <c r="Y172" s="277"/>
      <c r="Z172" s="277"/>
      <c r="AA172" s="277"/>
      <c r="AB172" s="277"/>
      <c r="AC172" s="277"/>
    </row>
    <row r="173" spans="1:29" s="274" customFormat="1" ht="15" x14ac:dyDescent="0.45">
      <c r="A173" s="271"/>
      <c r="C173" s="273"/>
      <c r="R173" s="276"/>
      <c r="S173" s="276"/>
      <c r="T173" s="276"/>
      <c r="U173" s="275"/>
      <c r="V173" s="275"/>
      <c r="W173" s="275"/>
      <c r="X173" s="275"/>
      <c r="Y173" s="277"/>
      <c r="Z173" s="277"/>
      <c r="AA173" s="277"/>
      <c r="AB173" s="277"/>
      <c r="AC173" s="277"/>
    </row>
    <row r="174" spans="1:29" s="274" customFormat="1" ht="15" x14ac:dyDescent="0.45">
      <c r="A174" s="271"/>
      <c r="C174" s="273"/>
      <c r="R174" s="276"/>
      <c r="S174" s="276"/>
      <c r="T174" s="276"/>
      <c r="U174" s="275"/>
      <c r="V174" s="275"/>
      <c r="W174" s="275"/>
      <c r="X174" s="275"/>
      <c r="Y174" s="277"/>
      <c r="Z174" s="277"/>
      <c r="AA174" s="277"/>
      <c r="AB174" s="277"/>
      <c r="AC174" s="277"/>
    </row>
    <row r="175" spans="1:29" s="274" customFormat="1" ht="15" x14ac:dyDescent="0.45">
      <c r="A175" s="271"/>
      <c r="C175" s="273"/>
      <c r="R175" s="276"/>
      <c r="S175" s="276"/>
      <c r="T175" s="276"/>
      <c r="U175" s="275"/>
      <c r="V175" s="275"/>
      <c r="W175" s="275"/>
      <c r="X175" s="275"/>
      <c r="Y175" s="277"/>
      <c r="Z175" s="277"/>
      <c r="AA175" s="277"/>
      <c r="AB175" s="277"/>
      <c r="AC175" s="277"/>
    </row>
    <row r="176" spans="1:29" s="274" customFormat="1" ht="15" x14ac:dyDescent="0.45">
      <c r="A176" s="271"/>
      <c r="C176" s="273"/>
      <c r="R176" s="276"/>
      <c r="S176" s="276"/>
      <c r="T176" s="276"/>
      <c r="U176" s="275"/>
      <c r="V176" s="275"/>
      <c r="W176" s="275"/>
      <c r="X176" s="275"/>
      <c r="Y176" s="277"/>
      <c r="Z176" s="277"/>
      <c r="AA176" s="277"/>
      <c r="AB176" s="277"/>
      <c r="AC176" s="277"/>
    </row>
    <row r="177" spans="1:29" s="274" customFormat="1" ht="15" x14ac:dyDescent="0.45">
      <c r="A177" s="271"/>
      <c r="C177" s="273"/>
      <c r="R177" s="276"/>
      <c r="S177" s="276"/>
      <c r="T177" s="276"/>
      <c r="U177" s="275"/>
      <c r="V177" s="275"/>
      <c r="W177" s="275"/>
      <c r="X177" s="275"/>
      <c r="Y177" s="277"/>
      <c r="Z177" s="277"/>
      <c r="AA177" s="277"/>
      <c r="AB177" s="277"/>
      <c r="AC177" s="277"/>
    </row>
    <row r="178" spans="1:29" s="274" customFormat="1" ht="15" x14ac:dyDescent="0.45">
      <c r="A178" s="271"/>
      <c r="C178" s="273"/>
      <c r="R178" s="276"/>
      <c r="S178" s="276"/>
      <c r="T178" s="276"/>
      <c r="U178" s="275"/>
      <c r="V178" s="275"/>
      <c r="W178" s="275"/>
      <c r="X178" s="275"/>
      <c r="Y178" s="277"/>
      <c r="Z178" s="277"/>
      <c r="AA178" s="277"/>
      <c r="AB178" s="277"/>
      <c r="AC178" s="277"/>
    </row>
    <row r="179" spans="1:29" s="274" customFormat="1" ht="15" x14ac:dyDescent="0.45">
      <c r="A179" s="271"/>
      <c r="C179" s="273"/>
      <c r="R179" s="276"/>
      <c r="S179" s="276"/>
      <c r="T179" s="276"/>
      <c r="U179" s="275"/>
      <c r="V179" s="275"/>
      <c r="W179" s="275"/>
      <c r="X179" s="275"/>
      <c r="Y179" s="277"/>
      <c r="Z179" s="277"/>
      <c r="AA179" s="277"/>
      <c r="AB179" s="277"/>
      <c r="AC179" s="277"/>
    </row>
    <row r="180" spans="1:29" s="274" customFormat="1" ht="15" x14ac:dyDescent="0.45">
      <c r="A180" s="271"/>
      <c r="C180" s="273"/>
      <c r="R180" s="276"/>
      <c r="S180" s="276"/>
      <c r="T180" s="276"/>
      <c r="U180" s="275"/>
      <c r="V180" s="275"/>
      <c r="W180" s="275"/>
      <c r="X180" s="275"/>
      <c r="Y180" s="277"/>
      <c r="Z180" s="277"/>
      <c r="AA180" s="277"/>
      <c r="AB180" s="277"/>
      <c r="AC180" s="277"/>
    </row>
    <row r="181" spans="1:29" s="274" customFormat="1" ht="15" x14ac:dyDescent="0.45">
      <c r="A181" s="271"/>
      <c r="C181" s="273"/>
      <c r="R181" s="276"/>
      <c r="S181" s="276"/>
      <c r="T181" s="276"/>
      <c r="U181" s="275"/>
      <c r="V181" s="275"/>
      <c r="W181" s="275"/>
      <c r="X181" s="275"/>
      <c r="Y181" s="277"/>
      <c r="Z181" s="277"/>
      <c r="AA181" s="277"/>
      <c r="AB181" s="277"/>
      <c r="AC181" s="277"/>
    </row>
    <row r="182" spans="1:29" s="274" customFormat="1" ht="15" x14ac:dyDescent="0.45">
      <c r="A182" s="271"/>
      <c r="C182" s="273"/>
      <c r="R182" s="276"/>
      <c r="S182" s="276"/>
      <c r="T182" s="276"/>
      <c r="U182" s="275"/>
      <c r="V182" s="275"/>
      <c r="W182" s="275"/>
      <c r="X182" s="275"/>
      <c r="Y182" s="277"/>
      <c r="Z182" s="277"/>
      <c r="AA182" s="277"/>
      <c r="AB182" s="277"/>
      <c r="AC182" s="277"/>
    </row>
    <row r="183" spans="1:29" s="274" customFormat="1" ht="15" x14ac:dyDescent="0.45">
      <c r="A183" s="271"/>
      <c r="C183" s="273"/>
      <c r="R183" s="276"/>
      <c r="S183" s="276"/>
      <c r="T183" s="276"/>
      <c r="U183" s="275"/>
      <c r="V183" s="275"/>
      <c r="W183" s="275"/>
      <c r="X183" s="275"/>
      <c r="Y183" s="277"/>
      <c r="Z183" s="277"/>
      <c r="AA183" s="277"/>
      <c r="AB183" s="277"/>
      <c r="AC183" s="277"/>
    </row>
    <row r="184" spans="1:29" s="274" customFormat="1" ht="15" x14ac:dyDescent="0.45">
      <c r="A184" s="271"/>
      <c r="C184" s="273"/>
      <c r="R184" s="276"/>
      <c r="S184" s="276"/>
      <c r="T184" s="276"/>
      <c r="U184" s="275"/>
      <c r="V184" s="275"/>
      <c r="W184" s="275"/>
      <c r="X184" s="275"/>
      <c r="Y184" s="277"/>
      <c r="Z184" s="277"/>
      <c r="AA184" s="277"/>
      <c r="AB184" s="277"/>
      <c r="AC184" s="277"/>
    </row>
    <row r="185" spans="1:29" s="274" customFormat="1" ht="15" x14ac:dyDescent="0.45">
      <c r="A185" s="271"/>
      <c r="C185" s="273"/>
      <c r="R185" s="276"/>
      <c r="S185" s="276"/>
      <c r="T185" s="276"/>
      <c r="U185" s="275"/>
      <c r="V185" s="275"/>
      <c r="W185" s="275"/>
      <c r="X185" s="275"/>
      <c r="Y185" s="277"/>
      <c r="Z185" s="277"/>
      <c r="AA185" s="277"/>
      <c r="AB185" s="277"/>
      <c r="AC185" s="277"/>
    </row>
    <row r="186" spans="1:29" s="274" customFormat="1" ht="15" x14ac:dyDescent="0.45">
      <c r="A186" s="271"/>
      <c r="C186" s="273"/>
      <c r="R186" s="276"/>
      <c r="S186" s="276"/>
      <c r="T186" s="276"/>
      <c r="U186" s="275"/>
      <c r="V186" s="275"/>
      <c r="W186" s="275"/>
      <c r="X186" s="275"/>
      <c r="Y186" s="277"/>
      <c r="Z186" s="277"/>
      <c r="AA186" s="277"/>
      <c r="AB186" s="277"/>
      <c r="AC186" s="277"/>
    </row>
    <row r="187" spans="1:29" s="274" customFormat="1" ht="15" x14ac:dyDescent="0.45">
      <c r="A187" s="271"/>
      <c r="C187" s="273"/>
      <c r="R187" s="276"/>
      <c r="S187" s="276"/>
      <c r="T187" s="276"/>
      <c r="U187" s="275"/>
      <c r="V187" s="275"/>
      <c r="W187" s="275"/>
      <c r="X187" s="275"/>
      <c r="Y187" s="277"/>
      <c r="Z187" s="277"/>
      <c r="AA187" s="277"/>
      <c r="AB187" s="277"/>
      <c r="AC187" s="277"/>
    </row>
    <row r="188" spans="1:29" s="274" customFormat="1" ht="15" x14ac:dyDescent="0.45">
      <c r="A188" s="271"/>
      <c r="C188" s="273"/>
      <c r="R188" s="276"/>
      <c r="S188" s="276"/>
      <c r="T188" s="276"/>
      <c r="U188" s="275"/>
      <c r="V188" s="275"/>
      <c r="W188" s="275"/>
      <c r="X188" s="275"/>
      <c r="Y188" s="277"/>
      <c r="Z188" s="277"/>
      <c r="AA188" s="277"/>
      <c r="AB188" s="277"/>
      <c r="AC188" s="277"/>
    </row>
    <row r="189" spans="1:29" s="274" customFormat="1" ht="15" x14ac:dyDescent="0.45">
      <c r="A189" s="271"/>
      <c r="C189" s="273"/>
      <c r="R189" s="276"/>
      <c r="S189" s="276"/>
      <c r="T189" s="276"/>
      <c r="U189" s="275"/>
      <c r="V189" s="275"/>
      <c r="W189" s="275"/>
      <c r="X189" s="275"/>
      <c r="Y189" s="277"/>
      <c r="Z189" s="277"/>
      <c r="AA189" s="277"/>
      <c r="AB189" s="277"/>
      <c r="AC189" s="277"/>
    </row>
    <row r="190" spans="1:29" s="274" customFormat="1" ht="15" x14ac:dyDescent="0.45">
      <c r="A190" s="271"/>
      <c r="C190" s="273"/>
      <c r="R190" s="276"/>
      <c r="S190" s="276"/>
      <c r="T190" s="276"/>
      <c r="U190" s="275"/>
      <c r="V190" s="275"/>
      <c r="W190" s="275"/>
      <c r="X190" s="275"/>
      <c r="Y190" s="277"/>
      <c r="Z190" s="277"/>
      <c r="AA190" s="277"/>
      <c r="AB190" s="277"/>
      <c r="AC190" s="277"/>
    </row>
    <row r="191" spans="1:29" s="274" customFormat="1" ht="15" x14ac:dyDescent="0.45">
      <c r="A191" s="271"/>
      <c r="C191" s="273"/>
      <c r="R191" s="276"/>
      <c r="S191" s="276"/>
      <c r="T191" s="276"/>
      <c r="U191" s="275"/>
      <c r="V191" s="275"/>
      <c r="W191" s="275"/>
      <c r="X191" s="275"/>
      <c r="Y191" s="277"/>
      <c r="Z191" s="277"/>
      <c r="AA191" s="277"/>
      <c r="AB191" s="277"/>
      <c r="AC191" s="277"/>
    </row>
    <row r="192" spans="1:29" s="274" customFormat="1" ht="15" x14ac:dyDescent="0.45">
      <c r="A192" s="271"/>
      <c r="C192" s="273"/>
      <c r="R192" s="276"/>
      <c r="S192" s="276"/>
      <c r="T192" s="276"/>
      <c r="U192" s="275"/>
      <c r="V192" s="275"/>
      <c r="W192" s="275"/>
      <c r="X192" s="275"/>
      <c r="Y192" s="277"/>
      <c r="Z192" s="277"/>
      <c r="AA192" s="277"/>
      <c r="AB192" s="277"/>
      <c r="AC192" s="277"/>
    </row>
    <row r="193" spans="1:29" s="274" customFormat="1" ht="15" x14ac:dyDescent="0.45">
      <c r="A193" s="271"/>
      <c r="C193" s="273"/>
      <c r="R193" s="276"/>
      <c r="S193" s="276"/>
      <c r="T193" s="276"/>
      <c r="U193" s="275"/>
      <c r="V193" s="275"/>
      <c r="W193" s="275"/>
      <c r="X193" s="275"/>
      <c r="Y193" s="277"/>
      <c r="Z193" s="277"/>
      <c r="AA193" s="277"/>
      <c r="AB193" s="277"/>
      <c r="AC193" s="277"/>
    </row>
    <row r="194" spans="1:29" s="274" customFormat="1" ht="15" x14ac:dyDescent="0.45">
      <c r="A194" s="271"/>
      <c r="C194" s="273"/>
      <c r="R194" s="276"/>
      <c r="S194" s="276"/>
      <c r="T194" s="276"/>
      <c r="U194" s="275"/>
      <c r="V194" s="275"/>
      <c r="W194" s="275"/>
      <c r="X194" s="275"/>
      <c r="Y194" s="277"/>
      <c r="Z194" s="277"/>
      <c r="AA194" s="277"/>
      <c r="AB194" s="277"/>
      <c r="AC194" s="277"/>
    </row>
    <row r="195" spans="1:29" s="274" customFormat="1" ht="15" x14ac:dyDescent="0.45">
      <c r="A195" s="271"/>
      <c r="C195" s="273"/>
      <c r="R195" s="276"/>
      <c r="S195" s="276"/>
      <c r="T195" s="276"/>
      <c r="U195" s="275"/>
      <c r="V195" s="275"/>
      <c r="W195" s="275"/>
      <c r="X195" s="275"/>
      <c r="Y195" s="277"/>
      <c r="Z195" s="277"/>
      <c r="AA195" s="277"/>
      <c r="AB195" s="277"/>
      <c r="AC195" s="277"/>
    </row>
    <row r="196" spans="1:29" s="274" customFormat="1" ht="15" x14ac:dyDescent="0.45">
      <c r="A196" s="271"/>
      <c r="C196" s="273"/>
      <c r="R196" s="276"/>
      <c r="S196" s="276"/>
      <c r="T196" s="276"/>
      <c r="U196" s="275"/>
      <c r="V196" s="275"/>
      <c r="W196" s="275"/>
      <c r="X196" s="275"/>
      <c r="Y196" s="277"/>
      <c r="Z196" s="277"/>
      <c r="AA196" s="277"/>
      <c r="AB196" s="277"/>
      <c r="AC196" s="277"/>
    </row>
    <row r="197" spans="1:29" s="274" customFormat="1" ht="15" x14ac:dyDescent="0.45">
      <c r="A197" s="271"/>
      <c r="C197" s="273"/>
      <c r="R197" s="276"/>
      <c r="S197" s="276"/>
      <c r="T197" s="276"/>
      <c r="U197" s="275"/>
      <c r="V197" s="275"/>
      <c r="W197" s="275"/>
      <c r="X197" s="275"/>
      <c r="Y197" s="277"/>
      <c r="Z197" s="277"/>
      <c r="AA197" s="277"/>
      <c r="AB197" s="277"/>
      <c r="AC197" s="277"/>
    </row>
    <row r="198" spans="1:29" s="274" customFormat="1" ht="15" x14ac:dyDescent="0.45">
      <c r="A198" s="271"/>
      <c r="C198" s="273"/>
      <c r="R198" s="276"/>
      <c r="S198" s="276"/>
      <c r="T198" s="276"/>
      <c r="U198" s="275"/>
      <c r="V198" s="275"/>
      <c r="W198" s="275"/>
      <c r="X198" s="275"/>
      <c r="Y198" s="277"/>
      <c r="Z198" s="277"/>
      <c r="AA198" s="277"/>
      <c r="AB198" s="277"/>
      <c r="AC198" s="277"/>
    </row>
    <row r="199" spans="1:29" s="274" customFormat="1" ht="15" x14ac:dyDescent="0.45">
      <c r="A199" s="271"/>
      <c r="C199" s="273"/>
      <c r="R199" s="276"/>
      <c r="S199" s="276"/>
      <c r="T199" s="276"/>
      <c r="U199" s="275"/>
      <c r="V199" s="275"/>
      <c r="W199" s="275"/>
      <c r="X199" s="275"/>
      <c r="Y199" s="277"/>
      <c r="Z199" s="277"/>
      <c r="AA199" s="277"/>
      <c r="AB199" s="277"/>
      <c r="AC199" s="277"/>
    </row>
    <row r="200" spans="1:29" s="274" customFormat="1" ht="15" x14ac:dyDescent="0.45">
      <c r="A200" s="271"/>
      <c r="C200" s="273"/>
      <c r="R200" s="276"/>
      <c r="S200" s="276"/>
      <c r="T200" s="276"/>
      <c r="U200" s="275"/>
      <c r="V200" s="275"/>
      <c r="W200" s="275"/>
      <c r="X200" s="275"/>
      <c r="Y200" s="277"/>
      <c r="Z200" s="277"/>
      <c r="AA200" s="277"/>
      <c r="AB200" s="277"/>
      <c r="AC200" s="277"/>
    </row>
    <row r="201" spans="1:29" s="274" customFormat="1" ht="15" x14ac:dyDescent="0.45">
      <c r="A201" s="271"/>
      <c r="C201" s="273"/>
      <c r="R201" s="276"/>
      <c r="S201" s="276"/>
      <c r="T201" s="276"/>
      <c r="U201" s="275"/>
      <c r="V201" s="275"/>
      <c r="W201" s="275"/>
      <c r="X201" s="275"/>
      <c r="Y201" s="277"/>
      <c r="Z201" s="277"/>
      <c r="AA201" s="277"/>
      <c r="AB201" s="277"/>
      <c r="AC201" s="277"/>
    </row>
    <row r="202" spans="1:29" s="274" customFormat="1" ht="15" x14ac:dyDescent="0.45">
      <c r="A202" s="271"/>
      <c r="C202" s="273"/>
      <c r="R202" s="276"/>
      <c r="S202" s="276"/>
      <c r="T202" s="276"/>
      <c r="U202" s="275"/>
      <c r="V202" s="275"/>
      <c r="W202" s="275"/>
      <c r="X202" s="275"/>
      <c r="Y202" s="277"/>
      <c r="Z202" s="277"/>
      <c r="AA202" s="277"/>
      <c r="AB202" s="277"/>
      <c r="AC202" s="277"/>
    </row>
    <row r="203" spans="1:29" s="274" customFormat="1" ht="15" x14ac:dyDescent="0.45">
      <c r="A203" s="271"/>
      <c r="C203" s="273"/>
      <c r="R203" s="276"/>
      <c r="S203" s="276"/>
      <c r="T203" s="276"/>
      <c r="U203" s="275"/>
      <c r="V203" s="275"/>
      <c r="W203" s="275"/>
      <c r="X203" s="275"/>
      <c r="Y203" s="277"/>
      <c r="Z203" s="277"/>
      <c r="AA203" s="277"/>
      <c r="AB203" s="277"/>
      <c r="AC203" s="277"/>
    </row>
    <row r="204" spans="1:29" s="274" customFormat="1" ht="15" x14ac:dyDescent="0.45">
      <c r="A204" s="271"/>
      <c r="C204" s="273"/>
      <c r="R204" s="276"/>
      <c r="S204" s="276"/>
      <c r="T204" s="276"/>
      <c r="U204" s="275"/>
      <c r="V204" s="275"/>
      <c r="W204" s="275"/>
      <c r="X204" s="275"/>
      <c r="Y204" s="277"/>
      <c r="Z204" s="277"/>
      <c r="AA204" s="277"/>
      <c r="AB204" s="277"/>
      <c r="AC204" s="277"/>
    </row>
    <row r="205" spans="1:29" s="274" customFormat="1" ht="15" x14ac:dyDescent="0.45">
      <c r="A205" s="271"/>
      <c r="C205" s="273"/>
      <c r="R205" s="276"/>
      <c r="S205" s="276"/>
      <c r="T205" s="276"/>
      <c r="U205" s="275"/>
      <c r="V205" s="275"/>
      <c r="W205" s="275"/>
      <c r="X205" s="275"/>
      <c r="Y205" s="277"/>
      <c r="Z205" s="277"/>
      <c r="AA205" s="277"/>
      <c r="AB205" s="277"/>
      <c r="AC205" s="277"/>
    </row>
    <row r="206" spans="1:29" s="274" customFormat="1" ht="15" x14ac:dyDescent="0.45">
      <c r="A206" s="271"/>
      <c r="C206" s="273"/>
      <c r="R206" s="276"/>
      <c r="S206" s="276"/>
      <c r="T206" s="276"/>
      <c r="U206" s="275"/>
      <c r="V206" s="275"/>
      <c r="W206" s="275"/>
      <c r="X206" s="275"/>
      <c r="Y206" s="277"/>
      <c r="Z206" s="277"/>
      <c r="AA206" s="277"/>
      <c r="AB206" s="277"/>
      <c r="AC206" s="277"/>
    </row>
    <row r="207" spans="1:29" s="274" customFormat="1" ht="15" x14ac:dyDescent="0.45">
      <c r="A207" s="271"/>
      <c r="C207" s="273"/>
      <c r="R207" s="276"/>
      <c r="S207" s="276"/>
      <c r="T207" s="276"/>
      <c r="U207" s="275"/>
      <c r="V207" s="275"/>
      <c r="W207" s="275"/>
      <c r="X207" s="275"/>
      <c r="Y207" s="277"/>
      <c r="Z207" s="277"/>
      <c r="AA207" s="277"/>
      <c r="AB207" s="277"/>
      <c r="AC207" s="277"/>
    </row>
    <row r="208" spans="1:29" s="274" customFormat="1" ht="15" x14ac:dyDescent="0.45">
      <c r="A208" s="271"/>
      <c r="C208" s="273"/>
      <c r="R208" s="276"/>
      <c r="S208" s="276"/>
      <c r="T208" s="276"/>
      <c r="U208" s="275"/>
      <c r="V208" s="275"/>
      <c r="W208" s="275"/>
      <c r="X208" s="275"/>
      <c r="Y208" s="277"/>
      <c r="Z208" s="277"/>
      <c r="AA208" s="277"/>
      <c r="AB208" s="277"/>
      <c r="AC208" s="277"/>
    </row>
    <row r="209" spans="1:29" s="274" customFormat="1" ht="15" x14ac:dyDescent="0.45">
      <c r="A209" s="271"/>
      <c r="C209" s="273"/>
      <c r="R209" s="276"/>
      <c r="S209" s="276"/>
      <c r="T209" s="276"/>
      <c r="U209" s="275"/>
      <c r="V209" s="275"/>
      <c r="W209" s="275"/>
      <c r="X209" s="275"/>
      <c r="Y209" s="277"/>
      <c r="Z209" s="277"/>
      <c r="AA209" s="277"/>
      <c r="AB209" s="277"/>
      <c r="AC209" s="277"/>
    </row>
    <row r="210" spans="1:29" s="274" customFormat="1" ht="15" x14ac:dyDescent="0.45">
      <c r="A210" s="271"/>
      <c r="C210" s="273"/>
      <c r="R210" s="276"/>
      <c r="S210" s="276"/>
      <c r="T210" s="276"/>
      <c r="U210" s="275"/>
      <c r="V210" s="275"/>
      <c r="W210" s="275"/>
      <c r="X210" s="275"/>
      <c r="Y210" s="277"/>
      <c r="Z210" s="277"/>
      <c r="AA210" s="277"/>
      <c r="AB210" s="277"/>
      <c r="AC210" s="277"/>
    </row>
    <row r="211" spans="1:29" s="274" customFormat="1" ht="15" x14ac:dyDescent="0.45">
      <c r="A211" s="271"/>
      <c r="C211" s="273"/>
      <c r="R211" s="276"/>
      <c r="S211" s="276"/>
      <c r="T211" s="276"/>
      <c r="U211" s="275"/>
      <c r="V211" s="275"/>
      <c r="W211" s="275"/>
      <c r="X211" s="275"/>
      <c r="Y211" s="277"/>
      <c r="Z211" s="277"/>
      <c r="AA211" s="277"/>
      <c r="AB211" s="277"/>
      <c r="AC211" s="277"/>
    </row>
    <row r="212" spans="1:29" s="274" customFormat="1" ht="15" x14ac:dyDescent="0.45">
      <c r="A212" s="271"/>
      <c r="C212" s="273"/>
      <c r="R212" s="276"/>
      <c r="S212" s="276"/>
      <c r="T212" s="276"/>
      <c r="U212" s="275"/>
      <c r="V212" s="275"/>
      <c r="W212" s="275"/>
      <c r="X212" s="275"/>
      <c r="Y212" s="277"/>
      <c r="Z212" s="277"/>
      <c r="AA212" s="277"/>
      <c r="AB212" s="277"/>
      <c r="AC212" s="277"/>
    </row>
    <row r="213" spans="1:29" s="274" customFormat="1" ht="15" x14ac:dyDescent="0.45">
      <c r="A213" s="271"/>
      <c r="C213" s="273"/>
      <c r="R213" s="276"/>
      <c r="S213" s="276"/>
      <c r="T213" s="276"/>
      <c r="U213" s="275"/>
      <c r="V213" s="275"/>
      <c r="W213" s="275"/>
      <c r="X213" s="275"/>
      <c r="Y213" s="277"/>
      <c r="Z213" s="277"/>
      <c r="AA213" s="277"/>
      <c r="AB213" s="277"/>
      <c r="AC213" s="277"/>
    </row>
    <row r="214" spans="1:29" s="274" customFormat="1" ht="15" x14ac:dyDescent="0.45">
      <c r="A214" s="271"/>
      <c r="C214" s="273"/>
      <c r="R214" s="276"/>
      <c r="S214" s="276"/>
      <c r="T214" s="276"/>
      <c r="U214" s="275"/>
      <c r="V214" s="275"/>
      <c r="W214" s="275"/>
      <c r="X214" s="275"/>
      <c r="Y214" s="277"/>
      <c r="Z214" s="277"/>
      <c r="AA214" s="277"/>
      <c r="AB214" s="277"/>
      <c r="AC214" s="277"/>
    </row>
    <row r="215" spans="1:29" s="274" customFormat="1" ht="15" x14ac:dyDescent="0.45">
      <c r="A215" s="271"/>
      <c r="C215" s="273"/>
      <c r="R215" s="276"/>
      <c r="S215" s="276"/>
      <c r="T215" s="276"/>
      <c r="U215" s="275"/>
      <c r="V215" s="275"/>
      <c r="W215" s="275"/>
      <c r="X215" s="275"/>
      <c r="Y215" s="277"/>
      <c r="Z215" s="277"/>
      <c r="AA215" s="277"/>
      <c r="AB215" s="277"/>
      <c r="AC215" s="277"/>
    </row>
  </sheetData>
  <sheetProtection algorithmName="SHA-512" hashValue="HW9Esb69MdK2IzxViQS1Y8F4K6rcorahjPZIBzCk5+5Tzuv6RwDH1l7qAuqdGgji1KkiM266JGiWQn3EjkFf/A==" saltValue="PilOMVueSl7759TwwLYl3A==" spinCount="100000" sheet="1" objects="1" scenarios="1"/>
  <mergeCells count="72">
    <mergeCell ref="B64:E64"/>
    <mergeCell ref="B85:E85"/>
    <mergeCell ref="F85:G85"/>
    <mergeCell ref="B66:E68"/>
    <mergeCell ref="F71:I71"/>
    <mergeCell ref="B71:E71"/>
    <mergeCell ref="F73:I73"/>
    <mergeCell ref="F72:I72"/>
    <mergeCell ref="B77:E77"/>
    <mergeCell ref="B76:E76"/>
    <mergeCell ref="B72:E72"/>
    <mergeCell ref="E3:F3"/>
    <mergeCell ref="E4:K4"/>
    <mergeCell ref="E5:K5"/>
    <mergeCell ref="J83:K83"/>
    <mergeCell ref="C52:N54"/>
    <mergeCell ref="C8:N10"/>
    <mergeCell ref="C18:N20"/>
    <mergeCell ref="C29:N31"/>
    <mergeCell ref="C40:N42"/>
    <mergeCell ref="B69:E70"/>
    <mergeCell ref="F59:O59"/>
    <mergeCell ref="L77:N77"/>
    <mergeCell ref="I61:K61"/>
    <mergeCell ref="I62:K62"/>
    <mergeCell ref="B60:E60"/>
    <mergeCell ref="B61:E62"/>
    <mergeCell ref="S50:Z50"/>
    <mergeCell ref="J82:K82"/>
    <mergeCell ref="B74:C74"/>
    <mergeCell ref="H81:I81"/>
    <mergeCell ref="L78:O78"/>
    <mergeCell ref="K60:N60"/>
    <mergeCell ref="F63:H63"/>
    <mergeCell ref="B65:E65"/>
    <mergeCell ref="H80:I80"/>
    <mergeCell ref="H82:I82"/>
    <mergeCell ref="J81:K81"/>
    <mergeCell ref="L71:O71"/>
    <mergeCell ref="J80:K80"/>
    <mergeCell ref="B59:E59"/>
    <mergeCell ref="F60:G60"/>
    <mergeCell ref="B63:E63"/>
    <mergeCell ref="F90:O92"/>
    <mergeCell ref="L79:N79"/>
    <mergeCell ref="J78:K79"/>
    <mergeCell ref="H78:I79"/>
    <mergeCell ref="B90:E92"/>
    <mergeCell ref="B87:E89"/>
    <mergeCell ref="F86:G86"/>
    <mergeCell ref="E78:E79"/>
    <mergeCell ref="F89:G89"/>
    <mergeCell ref="F88:G88"/>
    <mergeCell ref="F87:G87"/>
    <mergeCell ref="H83:I83"/>
    <mergeCell ref="H84:I84"/>
    <mergeCell ref="L66:O68"/>
    <mergeCell ref="H87:M87"/>
    <mergeCell ref="B81:D84"/>
    <mergeCell ref="B78:D80"/>
    <mergeCell ref="D74:E74"/>
    <mergeCell ref="L76:M76"/>
    <mergeCell ref="L74:M74"/>
    <mergeCell ref="L69:O70"/>
    <mergeCell ref="N76:O76"/>
    <mergeCell ref="N74:O74"/>
    <mergeCell ref="B73:E73"/>
    <mergeCell ref="B75:E75"/>
    <mergeCell ref="J84:K84"/>
    <mergeCell ref="B86:E86"/>
    <mergeCell ref="L72:O72"/>
    <mergeCell ref="L73:O73"/>
  </mergeCells>
  <phoneticPr fontId="1"/>
  <conditionalFormatting sqref="C18">
    <cfRule type="notContainsBlanks" dxfId="42" priority="69">
      <formula>LEN(TRIM(C18))&gt;0</formula>
    </cfRule>
  </conditionalFormatting>
  <conditionalFormatting sqref="G66:K70">
    <cfRule type="containsBlanks" dxfId="41" priority="65">
      <formula>LEN(TRIM(G66))=0</formula>
    </cfRule>
  </conditionalFormatting>
  <conditionalFormatting sqref="C13:C16">
    <cfRule type="expression" dxfId="40" priority="64">
      <formula>$S$13=FALSE</formula>
    </cfRule>
  </conditionalFormatting>
  <conditionalFormatting sqref="D50:K51">
    <cfRule type="expression" dxfId="39" priority="50">
      <formula>AND($S$46=TRUE,$C$52="")</formula>
    </cfRule>
  </conditionalFormatting>
  <conditionalFormatting sqref="S24:T24">
    <cfRule type="expression" dxfId="38" priority="59">
      <formula>$J$43="↑入力してください！"</formula>
    </cfRule>
  </conditionalFormatting>
  <conditionalFormatting sqref="D39:I39">
    <cfRule type="expression" dxfId="37" priority="49">
      <formula>AND($S$34=TRUE,$C$40="")</formula>
    </cfRule>
  </conditionalFormatting>
  <conditionalFormatting sqref="D28:H28">
    <cfRule type="expression" dxfId="36" priority="48">
      <formula>AND($S$23=TRUE,$C$29="")</formula>
    </cfRule>
  </conditionalFormatting>
  <conditionalFormatting sqref="C23:C27">
    <cfRule type="expression" dxfId="35" priority="47">
      <formula>$S$23=FALSE</formula>
    </cfRule>
  </conditionalFormatting>
  <conditionalFormatting sqref="C34:C38">
    <cfRule type="expression" dxfId="34" priority="46">
      <formula>$S$34=FALSE</formula>
    </cfRule>
  </conditionalFormatting>
  <conditionalFormatting sqref="C45:C49">
    <cfRule type="expression" dxfId="33" priority="45">
      <formula>$S$45=FALSE</formula>
    </cfRule>
  </conditionalFormatting>
  <conditionalFormatting sqref="O51 L51:M51 O28 L28:M28 O17 L17:M17 O7 L7:M7 L39:O39">
    <cfRule type="expression" dxfId="32" priority="44">
      <formula>LEN(INDIRECT(ADDRESS(ROW($C8),COLUMN($C8))))&gt;130</formula>
    </cfRule>
  </conditionalFormatting>
  <conditionalFormatting sqref="L93:N93">
    <cfRule type="expression" dxfId="31" priority="39">
      <formula>LEN(INDIRECT(ADDRESS(ROW($F90),COLUMN($F90))))&gt;150</formula>
    </cfRule>
  </conditionalFormatting>
  <conditionalFormatting sqref="N74">
    <cfRule type="containsBlanks" dxfId="30" priority="70">
      <formula>LEN(TRIM(N74))=0</formula>
    </cfRule>
  </conditionalFormatting>
  <conditionalFormatting sqref="J86">
    <cfRule type="expression" dxfId="29" priority="35">
      <formula>$S$86=FALSE</formula>
    </cfRule>
  </conditionalFormatting>
  <conditionalFormatting sqref="J44:N44">
    <cfRule type="expression" dxfId="28" priority="34">
      <formula>$S$47&gt;1</formula>
    </cfRule>
  </conditionalFormatting>
  <conditionalFormatting sqref="D17:J17">
    <cfRule type="expression" dxfId="27" priority="32">
      <formula>AND($S$17=TRUE,$C$18="")</formula>
    </cfRule>
  </conditionalFormatting>
  <conditionalFormatting sqref="F59 J60:K60">
    <cfRule type="containsBlanks" dxfId="26" priority="31">
      <formula>LEN(TRIM(F59))=0</formula>
    </cfRule>
  </conditionalFormatting>
  <conditionalFormatting sqref="J63 H87:H89 J88:J89 J80:J84 F90 F65 L71:M73 F61:F62 F71:F73 H67 J66:J68 L80:O84">
    <cfRule type="containsBlanks" dxfId="25" priority="243">
      <formula>LEN(TRIM(F61))=0</formula>
    </cfRule>
  </conditionalFormatting>
  <conditionalFormatting sqref="F60">
    <cfRule type="containsBlanks" dxfId="24" priority="27">
      <formula>LEN(TRIM(F60))=0</formula>
    </cfRule>
  </conditionalFormatting>
  <conditionalFormatting sqref="C21 C32 C43 C55 S50:T50">
    <cfRule type="expression" dxfId="23" priority="242">
      <formula>#REF!="↑入力してください！"</formula>
    </cfRule>
  </conditionalFormatting>
  <conditionalFormatting sqref="I12:K12">
    <cfRule type="expression" dxfId="22" priority="26">
      <formula>$S$12&gt;1</formula>
    </cfRule>
  </conditionalFormatting>
  <conditionalFormatting sqref="L77:M77">
    <cfRule type="containsBlanks" dxfId="21" priority="23">
      <formula>LEN(TRIM(L77))=0</formula>
    </cfRule>
  </conditionalFormatting>
  <conditionalFormatting sqref="N76">
    <cfRule type="containsBlanks" dxfId="20" priority="22">
      <formula>LEN(TRIM(N76))=0</formula>
    </cfRule>
  </conditionalFormatting>
  <conditionalFormatting sqref="F74">
    <cfRule type="expression" dxfId="19" priority="20">
      <formula>F74="□"</formula>
    </cfRule>
  </conditionalFormatting>
  <conditionalFormatting sqref="I61:K62">
    <cfRule type="containsBlanks" dxfId="18" priority="19">
      <formula>LEN(TRIM(I61))=0</formula>
    </cfRule>
  </conditionalFormatting>
  <conditionalFormatting sqref="F80:F84">
    <cfRule type="containsBlanks" dxfId="17" priority="18">
      <formula>LEN(TRIM(F80))=0</formula>
    </cfRule>
  </conditionalFormatting>
  <conditionalFormatting sqref="F63:H63">
    <cfRule type="containsBlanks" dxfId="16" priority="17">
      <formula>LEN(TRIM(F63))=0</formula>
    </cfRule>
  </conditionalFormatting>
  <conditionalFormatting sqref="F64">
    <cfRule type="containsBlanks" dxfId="15" priority="16">
      <formula>LEN(TRIM(F64))=0</formula>
    </cfRule>
  </conditionalFormatting>
  <conditionalFormatting sqref="G80:I84 F86:G86 F85">
    <cfRule type="containsBlanks" dxfId="14" priority="15">
      <formula>LEN(TRIM(F80))=0</formula>
    </cfRule>
  </conditionalFormatting>
  <conditionalFormatting sqref="L74">
    <cfRule type="expression" dxfId="13" priority="13">
      <formula>$L$74="□それ以外"</formula>
    </cfRule>
  </conditionalFormatting>
  <conditionalFormatting sqref="L76">
    <cfRule type="expression" dxfId="12" priority="12">
      <formula>$L$76="□それ以外"</formula>
    </cfRule>
  </conditionalFormatting>
  <conditionalFormatting sqref="C8 C18 C29 C40 C52">
    <cfRule type="containsBlanks" dxfId="11" priority="68">
      <formula>LEN(TRIM(C8))=0</formula>
    </cfRule>
  </conditionalFormatting>
  <conditionalFormatting sqref="I74">
    <cfRule type="expression" dxfId="10" priority="11">
      <formula>I74="□"</formula>
    </cfRule>
  </conditionalFormatting>
  <conditionalFormatting sqref="I75">
    <cfRule type="expression" dxfId="9" priority="10">
      <formula>I75="□"</formula>
    </cfRule>
  </conditionalFormatting>
  <conditionalFormatting sqref="F75">
    <cfRule type="expression" dxfId="8" priority="9">
      <formula>F75="□"</formula>
    </cfRule>
  </conditionalFormatting>
  <conditionalFormatting sqref="F76">
    <cfRule type="expression" dxfId="7" priority="8">
      <formula>F76="□"</formula>
    </cfRule>
  </conditionalFormatting>
  <conditionalFormatting sqref="I76">
    <cfRule type="expression" dxfId="6" priority="7">
      <formula>I76="□"</formula>
    </cfRule>
  </conditionalFormatting>
  <conditionalFormatting sqref="I77">
    <cfRule type="expression" dxfId="5" priority="6">
      <formula>I77="□"</formula>
    </cfRule>
  </conditionalFormatting>
  <conditionalFormatting sqref="F77">
    <cfRule type="expression" dxfId="4" priority="5">
      <formula>F77="□"</formula>
    </cfRule>
  </conditionalFormatting>
  <conditionalFormatting sqref="N51">
    <cfRule type="expression" dxfId="3" priority="4">
      <formula>LEN(INDIRECT(ADDRESS(ROW($C52),COLUMN($C52))))&gt;130</formula>
    </cfRule>
  </conditionalFormatting>
  <conditionalFormatting sqref="N28">
    <cfRule type="expression" dxfId="2" priority="3">
      <formula>LEN(INDIRECT(ADDRESS(ROW($C29),COLUMN($C29))))&gt;130</formula>
    </cfRule>
  </conditionalFormatting>
  <conditionalFormatting sqref="N17">
    <cfRule type="expression" dxfId="1" priority="2">
      <formula>LEN(INDIRECT(ADDRESS(ROW($C18),COLUMN($C18))))&gt;130</formula>
    </cfRule>
  </conditionalFormatting>
  <conditionalFormatting sqref="N7">
    <cfRule type="expression" dxfId="0" priority="1">
      <formula>LEN(INDIRECT(ADDRESS(ROW($C8),COLUMN($C8))))&gt;130</formula>
    </cfRule>
  </conditionalFormatting>
  <dataValidations count="8">
    <dataValidation type="list" allowBlank="1" showInputMessage="1" showErrorMessage="1" sqref="C45:C49 I74:I77 C13:C17 C34:C38 F74:F77 C23:C27 L86:M86" xr:uid="{00000000-0002-0000-0400-000000000000}">
      <formula1>"□,☑"</formula1>
    </dataValidation>
    <dataValidation errorStyle="information" allowBlank="1" showInputMessage="1" prompt="130文字以内で入力してください" sqref="C18 C52 C40 C29 C8" xr:uid="{00000000-0002-0000-0400-000001000000}"/>
    <dataValidation imeMode="halfAlpha" allowBlank="1" showInputMessage="1" showErrorMessage="1" sqref="H80:H84 J88:J89 H88:H89 F64:F65 F61:F62 G66:K70 L80:O84 F80:F85" xr:uid="{00000000-0002-0000-0400-000002000000}"/>
    <dataValidation allowBlank="1" showInputMessage="1" prompt="150文字以内で入力！" sqref="F90" xr:uid="{00000000-0002-0000-0400-000003000000}"/>
    <dataValidation type="list" allowBlank="1" showInputMessage="1" showErrorMessage="1" sqref="L76 L74" xr:uid="{00000000-0002-0000-0400-000004000000}">
      <formula1>"□それ以外,☑それ以外"</formula1>
    </dataValidation>
    <dataValidation type="list" imeMode="halfAlpha" allowBlank="1" showInputMessage="1" showErrorMessage="1" sqref="G80:G84" xr:uid="{00000000-0002-0000-0400-000005000000}">
      <formula1>"円/枚,円/m³"</formula1>
    </dataValidation>
    <dataValidation type="list" imeMode="halfAlpha" allowBlank="1" showInputMessage="1" showErrorMessage="1" sqref="J63" xr:uid="{00000000-0002-0000-0400-000006000000}">
      <formula1>"竣工,竣工予定"</formula1>
    </dataValidation>
    <dataValidation type="list" allowBlank="1" showInputMessage="1" showErrorMessage="1" sqref="F86:G86" xr:uid="{00000000-0002-0000-0400-000007000000}">
      <formula1>"防火地域,準防火地域,22条地域,それ以外"</formula1>
    </dataValidation>
  </dataValidations>
  <printOptions horizontalCentered="1"/>
  <pageMargins left="0.70866141732283472" right="0.51181102362204722" top="0.51181102362204722" bottom="0.51181102362204722" header="0.27559055118110237" footer="0.27559055118110237"/>
  <pageSetup paperSize="9" scale="79" fitToHeight="0" orientation="portrait" blackAndWhite="1" r:id="rId1"/>
  <headerFooter>
    <oddFooter>&amp;R&amp;P/&amp;N</oddFooter>
  </headerFooter>
  <rowBreaks count="1" manualBreakCount="1">
    <brk id="55" max="1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sheetPr>
  <dimension ref="A1:BV107"/>
  <sheetViews>
    <sheetView view="pageBreakPreview" zoomScale="80" zoomScaleNormal="80" zoomScaleSheetLayoutView="80" zoomScalePageLayoutView="80" workbookViewId="0">
      <selection activeCell="BN88" sqref="BN88:BP89"/>
    </sheetView>
  </sheetViews>
  <sheetFormatPr defaultColWidth="2.59765625" defaultRowHeight="13.2" x14ac:dyDescent="0.45"/>
  <cols>
    <col min="1" max="5" width="2.69921875" style="475" customWidth="1"/>
    <col min="6" max="45" width="2.59765625" style="475"/>
    <col min="46" max="46" width="2.5" style="475" customWidth="1"/>
    <col min="47" max="50" width="2.59765625" style="475"/>
    <col min="51" max="51" width="2.59765625" style="475" customWidth="1"/>
    <col min="52" max="16384" width="2.59765625" style="475"/>
  </cols>
  <sheetData>
    <row r="1" spans="1:73" s="468" customFormat="1" ht="19.2" x14ac:dyDescent="0.45">
      <c r="A1" s="467" t="s">
        <v>908</v>
      </c>
    </row>
    <row r="2" spans="1:73" s="468" customFormat="1" x14ac:dyDescent="0.45"/>
    <row r="3" spans="1:73" s="468" customFormat="1" ht="16.2" x14ac:dyDescent="0.45">
      <c r="A3" s="469" t="s">
        <v>909</v>
      </c>
    </row>
    <row r="4" spans="1:73" s="468" customFormat="1" x14ac:dyDescent="0.45"/>
    <row r="5" spans="1:73" s="468" customFormat="1" ht="16.2" x14ac:dyDescent="0.45">
      <c r="A5" s="470" t="s">
        <v>910</v>
      </c>
    </row>
    <row r="6" spans="1:73" s="468" customFormat="1" ht="13.5" customHeight="1" x14ac:dyDescent="0.45">
      <c r="A6" s="696" t="s">
        <v>911</v>
      </c>
      <c r="B6" s="697"/>
      <c r="C6" s="697"/>
      <c r="D6" s="697"/>
      <c r="E6" s="697"/>
      <c r="F6" s="698" t="s">
        <v>912</v>
      </c>
      <c r="G6" s="698"/>
      <c r="H6" s="698"/>
      <c r="I6" s="698"/>
      <c r="J6" s="699" t="s">
        <v>913</v>
      </c>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690"/>
      <c r="AP6" s="683" t="s">
        <v>914</v>
      </c>
      <c r="AQ6" s="683"/>
      <c r="AR6" s="683"/>
      <c r="AS6" s="683"/>
      <c r="AT6" s="683"/>
      <c r="AU6" s="683"/>
      <c r="AV6" s="683"/>
      <c r="AW6" s="683"/>
      <c r="AX6" s="683"/>
      <c r="AY6" s="683"/>
      <c r="AZ6" s="683"/>
      <c r="BA6" s="683"/>
      <c r="BB6" s="683"/>
      <c r="BC6" s="683"/>
      <c r="BD6" s="683"/>
      <c r="BE6" s="683"/>
      <c r="BF6" s="683"/>
      <c r="BG6" s="683"/>
      <c r="BH6" s="683"/>
      <c r="BI6" s="683"/>
      <c r="BJ6" s="683"/>
      <c r="BK6" s="683"/>
      <c r="BL6" s="683"/>
      <c r="BM6" s="683"/>
      <c r="BN6" s="683"/>
      <c r="BO6" s="683"/>
      <c r="BP6" s="683"/>
      <c r="BQ6" s="683"/>
      <c r="BR6" s="667" t="s">
        <v>915</v>
      </c>
      <c r="BS6" s="668"/>
      <c r="BT6" s="668"/>
      <c r="BU6" s="669"/>
    </row>
    <row r="7" spans="1:73" s="468" customFormat="1" ht="13.5" customHeight="1" x14ac:dyDescent="0.45">
      <c r="A7" s="697"/>
      <c r="B7" s="697"/>
      <c r="C7" s="697"/>
      <c r="D7" s="697"/>
      <c r="E7" s="697"/>
      <c r="F7" s="698"/>
      <c r="G7" s="698"/>
      <c r="H7" s="698"/>
      <c r="I7" s="698"/>
      <c r="J7" s="676" t="s">
        <v>916</v>
      </c>
      <c r="K7" s="676"/>
      <c r="L7" s="676"/>
      <c r="M7" s="676"/>
      <c r="N7" s="676"/>
      <c r="O7" s="676"/>
      <c r="P7" s="676"/>
      <c r="Q7" s="676"/>
      <c r="R7" s="676"/>
      <c r="S7" s="676"/>
      <c r="T7" s="676"/>
      <c r="U7" s="676"/>
      <c r="V7" s="676" t="s">
        <v>917</v>
      </c>
      <c r="W7" s="676"/>
      <c r="X7" s="676"/>
      <c r="Y7" s="676"/>
      <c r="Z7" s="676"/>
      <c r="AA7" s="676"/>
      <c r="AB7" s="676"/>
      <c r="AC7" s="676"/>
      <c r="AD7" s="676"/>
      <c r="AE7" s="676"/>
      <c r="AF7" s="676"/>
      <c r="AG7" s="676"/>
      <c r="AH7" s="676"/>
      <c r="AI7" s="676"/>
      <c r="AJ7" s="676"/>
      <c r="AK7" s="676"/>
      <c r="AL7" s="677" t="s">
        <v>918</v>
      </c>
      <c r="AM7" s="678"/>
      <c r="AN7" s="678"/>
      <c r="AO7" s="679"/>
      <c r="AP7" s="683" t="s">
        <v>916</v>
      </c>
      <c r="AQ7" s="683"/>
      <c r="AR7" s="683"/>
      <c r="AS7" s="683"/>
      <c r="AT7" s="683"/>
      <c r="AU7" s="683"/>
      <c r="AV7" s="683" t="s">
        <v>917</v>
      </c>
      <c r="AW7" s="683"/>
      <c r="AX7" s="683"/>
      <c r="AY7" s="683"/>
      <c r="AZ7" s="683"/>
      <c r="BA7" s="683"/>
      <c r="BB7" s="683"/>
      <c r="BC7" s="683"/>
      <c r="BD7" s="683"/>
      <c r="BE7" s="683"/>
      <c r="BF7" s="683"/>
      <c r="BG7" s="683"/>
      <c r="BH7" s="683"/>
      <c r="BI7" s="683"/>
      <c r="BJ7" s="683"/>
      <c r="BK7" s="683"/>
      <c r="BL7" s="683"/>
      <c r="BM7" s="683"/>
      <c r="BN7" s="695" t="s">
        <v>919</v>
      </c>
      <c r="BO7" s="683"/>
      <c r="BP7" s="683"/>
      <c r="BQ7" s="683"/>
      <c r="BR7" s="670"/>
      <c r="BS7" s="671"/>
      <c r="BT7" s="671"/>
      <c r="BU7" s="672"/>
    </row>
    <row r="8" spans="1:73" s="468" customFormat="1" ht="19.5" customHeight="1" x14ac:dyDescent="0.45">
      <c r="A8" s="697"/>
      <c r="B8" s="697"/>
      <c r="C8" s="697"/>
      <c r="D8" s="697"/>
      <c r="E8" s="697"/>
      <c r="F8" s="698"/>
      <c r="G8" s="698"/>
      <c r="H8" s="698"/>
      <c r="I8" s="698"/>
      <c r="J8" s="683" t="s">
        <v>920</v>
      </c>
      <c r="K8" s="683"/>
      <c r="L8" s="683"/>
      <c r="M8" s="683"/>
      <c r="N8" s="683" t="s">
        <v>921</v>
      </c>
      <c r="O8" s="683"/>
      <c r="P8" s="683"/>
      <c r="Q8" s="683"/>
      <c r="R8" s="683" t="s">
        <v>922</v>
      </c>
      <c r="S8" s="683"/>
      <c r="T8" s="683"/>
      <c r="U8" s="683"/>
      <c r="V8" s="683" t="s">
        <v>920</v>
      </c>
      <c r="W8" s="683"/>
      <c r="X8" s="683"/>
      <c r="Y8" s="683"/>
      <c r="Z8" s="683" t="s">
        <v>921</v>
      </c>
      <c r="AA8" s="683"/>
      <c r="AB8" s="683"/>
      <c r="AC8" s="683"/>
      <c r="AD8" s="683" t="s">
        <v>923</v>
      </c>
      <c r="AE8" s="683"/>
      <c r="AF8" s="683"/>
      <c r="AG8" s="683"/>
      <c r="AH8" s="685" t="s">
        <v>924</v>
      </c>
      <c r="AI8" s="685"/>
      <c r="AJ8" s="685"/>
      <c r="AK8" s="685"/>
      <c r="AL8" s="680"/>
      <c r="AM8" s="681"/>
      <c r="AN8" s="681"/>
      <c r="AO8" s="682"/>
      <c r="AP8" s="683" t="s">
        <v>925</v>
      </c>
      <c r="AQ8" s="683"/>
      <c r="AR8" s="683"/>
      <c r="AS8" s="683"/>
      <c r="AT8" s="683"/>
      <c r="AU8" s="683"/>
      <c r="AV8" s="683" t="s">
        <v>926</v>
      </c>
      <c r="AW8" s="683"/>
      <c r="AX8" s="683"/>
      <c r="AY8" s="683"/>
      <c r="AZ8" s="683" t="s">
        <v>927</v>
      </c>
      <c r="BA8" s="683"/>
      <c r="BB8" s="683"/>
      <c r="BC8" s="683"/>
      <c r="BD8" s="684" t="s">
        <v>928</v>
      </c>
      <c r="BE8" s="684"/>
      <c r="BF8" s="684"/>
      <c r="BG8" s="684"/>
      <c r="BH8" s="685" t="s">
        <v>929</v>
      </c>
      <c r="BI8" s="685"/>
      <c r="BJ8" s="685"/>
      <c r="BK8" s="685"/>
      <c r="BL8" s="685"/>
      <c r="BM8" s="685"/>
      <c r="BN8" s="683"/>
      <c r="BO8" s="683"/>
      <c r="BP8" s="683"/>
      <c r="BQ8" s="683"/>
      <c r="BR8" s="673"/>
      <c r="BS8" s="674"/>
      <c r="BT8" s="674"/>
      <c r="BU8" s="675"/>
    </row>
    <row r="9" spans="1:73" s="468" customFormat="1" x14ac:dyDescent="0.45">
      <c r="A9" s="686" t="s">
        <v>930</v>
      </c>
      <c r="B9" s="687"/>
      <c r="C9" s="687"/>
      <c r="D9" s="687"/>
      <c r="E9" s="687"/>
      <c r="F9" s="688"/>
      <c r="G9" s="689"/>
      <c r="H9" s="689"/>
      <c r="I9" s="690" t="s">
        <v>931</v>
      </c>
      <c r="J9" s="691"/>
      <c r="K9" s="692"/>
      <c r="L9" s="692"/>
      <c r="M9" s="669" t="s">
        <v>932</v>
      </c>
      <c r="N9" s="691"/>
      <c r="O9" s="692"/>
      <c r="P9" s="692"/>
      <c r="Q9" s="669" t="s">
        <v>932</v>
      </c>
      <c r="R9" s="691"/>
      <c r="S9" s="692"/>
      <c r="T9" s="692"/>
      <c r="U9" s="669" t="s">
        <v>932</v>
      </c>
      <c r="V9" s="691"/>
      <c r="W9" s="692"/>
      <c r="X9" s="692"/>
      <c r="Y9" s="669" t="s">
        <v>932</v>
      </c>
      <c r="Z9" s="691"/>
      <c r="AA9" s="692"/>
      <c r="AB9" s="692"/>
      <c r="AC9" s="669" t="s">
        <v>932</v>
      </c>
      <c r="AD9" s="691"/>
      <c r="AE9" s="692"/>
      <c r="AF9" s="692"/>
      <c r="AG9" s="669" t="s">
        <v>932</v>
      </c>
      <c r="AH9" s="691"/>
      <c r="AI9" s="692"/>
      <c r="AJ9" s="692"/>
      <c r="AK9" s="669" t="s">
        <v>932</v>
      </c>
      <c r="AL9" s="691"/>
      <c r="AM9" s="692"/>
      <c r="AN9" s="692"/>
      <c r="AO9" s="669" t="s">
        <v>932</v>
      </c>
      <c r="AP9" s="691"/>
      <c r="AQ9" s="692"/>
      <c r="AR9" s="692"/>
      <c r="AS9" s="692"/>
      <c r="AT9" s="692"/>
      <c r="AU9" s="471" t="s">
        <v>932</v>
      </c>
      <c r="AV9" s="691"/>
      <c r="AW9" s="692"/>
      <c r="AX9" s="692"/>
      <c r="AY9" s="669" t="s">
        <v>932</v>
      </c>
      <c r="AZ9" s="691"/>
      <c r="BA9" s="692"/>
      <c r="BB9" s="692"/>
      <c r="BC9" s="669" t="s">
        <v>932</v>
      </c>
      <c r="BD9" s="701"/>
      <c r="BE9" s="702"/>
      <c r="BF9" s="702"/>
      <c r="BG9" s="690" t="s">
        <v>932</v>
      </c>
      <c r="BH9" s="691"/>
      <c r="BI9" s="692"/>
      <c r="BJ9" s="692"/>
      <c r="BK9" s="692"/>
      <c r="BL9" s="692"/>
      <c r="BM9" s="471" t="s">
        <v>932</v>
      </c>
      <c r="BN9" s="701"/>
      <c r="BO9" s="702"/>
      <c r="BP9" s="702"/>
      <c r="BQ9" s="690" t="s">
        <v>932</v>
      </c>
      <c r="BR9" s="705">
        <f>SUM(J9,N9,R9,V9,Z9,AD9,AH9,AL9,AP9,AV9,AZ9,BD9,BH9,BN9)</f>
        <v>0</v>
      </c>
      <c r="BS9" s="706"/>
      <c r="BT9" s="706"/>
      <c r="BU9" s="690" t="s">
        <v>932</v>
      </c>
    </row>
    <row r="10" spans="1:73" s="468" customFormat="1" x14ac:dyDescent="0.45">
      <c r="A10" s="686"/>
      <c r="B10" s="687"/>
      <c r="C10" s="687"/>
      <c r="D10" s="687"/>
      <c r="E10" s="687"/>
      <c r="F10" s="688"/>
      <c r="G10" s="689"/>
      <c r="H10" s="689"/>
      <c r="I10" s="690"/>
      <c r="J10" s="693"/>
      <c r="K10" s="694"/>
      <c r="L10" s="694"/>
      <c r="M10" s="675"/>
      <c r="N10" s="693"/>
      <c r="O10" s="694"/>
      <c r="P10" s="694"/>
      <c r="Q10" s="675"/>
      <c r="R10" s="693"/>
      <c r="S10" s="694"/>
      <c r="T10" s="694"/>
      <c r="U10" s="675"/>
      <c r="V10" s="693"/>
      <c r="W10" s="694"/>
      <c r="X10" s="694"/>
      <c r="Y10" s="675"/>
      <c r="Z10" s="693"/>
      <c r="AA10" s="694"/>
      <c r="AB10" s="694"/>
      <c r="AC10" s="675"/>
      <c r="AD10" s="693"/>
      <c r="AE10" s="694"/>
      <c r="AF10" s="694"/>
      <c r="AG10" s="675"/>
      <c r="AH10" s="693"/>
      <c r="AI10" s="694"/>
      <c r="AJ10" s="694"/>
      <c r="AK10" s="675"/>
      <c r="AL10" s="693"/>
      <c r="AM10" s="694"/>
      <c r="AN10" s="694"/>
      <c r="AO10" s="675"/>
      <c r="AP10" s="472" t="s">
        <v>933</v>
      </c>
      <c r="AQ10" s="694"/>
      <c r="AR10" s="694"/>
      <c r="AS10" s="694"/>
      <c r="AT10" s="694"/>
      <c r="AU10" s="473" t="s">
        <v>934</v>
      </c>
      <c r="AV10" s="693"/>
      <c r="AW10" s="694"/>
      <c r="AX10" s="694"/>
      <c r="AY10" s="675"/>
      <c r="AZ10" s="693"/>
      <c r="BA10" s="694"/>
      <c r="BB10" s="694"/>
      <c r="BC10" s="675"/>
      <c r="BD10" s="701"/>
      <c r="BE10" s="702"/>
      <c r="BF10" s="702"/>
      <c r="BG10" s="690"/>
      <c r="BH10" s="472" t="s">
        <v>933</v>
      </c>
      <c r="BI10" s="694"/>
      <c r="BJ10" s="694"/>
      <c r="BK10" s="694"/>
      <c r="BL10" s="694"/>
      <c r="BM10" s="473" t="s">
        <v>934</v>
      </c>
      <c r="BN10" s="701"/>
      <c r="BO10" s="702"/>
      <c r="BP10" s="702"/>
      <c r="BQ10" s="690"/>
      <c r="BR10" s="705"/>
      <c r="BS10" s="706"/>
      <c r="BT10" s="706"/>
      <c r="BU10" s="690"/>
    </row>
    <row r="11" spans="1:73" s="468" customFormat="1" x14ac:dyDescent="0.45">
      <c r="A11" s="686" t="s">
        <v>935</v>
      </c>
      <c r="B11" s="687"/>
      <c r="C11" s="687"/>
      <c r="D11" s="687"/>
      <c r="E11" s="687"/>
      <c r="F11" s="703"/>
      <c r="G11" s="704"/>
      <c r="H11" s="704"/>
      <c r="I11" s="690" t="s">
        <v>931</v>
      </c>
      <c r="J11" s="691"/>
      <c r="K11" s="692"/>
      <c r="L11" s="692"/>
      <c r="M11" s="669" t="s">
        <v>932</v>
      </c>
      <c r="N11" s="691"/>
      <c r="O11" s="692"/>
      <c r="P11" s="692"/>
      <c r="Q11" s="669" t="s">
        <v>932</v>
      </c>
      <c r="R11" s="691"/>
      <c r="S11" s="692"/>
      <c r="T11" s="692"/>
      <c r="U11" s="669" t="s">
        <v>932</v>
      </c>
      <c r="V11" s="691"/>
      <c r="W11" s="692"/>
      <c r="X11" s="692"/>
      <c r="Y11" s="669" t="s">
        <v>932</v>
      </c>
      <c r="Z11" s="691"/>
      <c r="AA11" s="692"/>
      <c r="AB11" s="692"/>
      <c r="AC11" s="669" t="s">
        <v>932</v>
      </c>
      <c r="AD11" s="691"/>
      <c r="AE11" s="692"/>
      <c r="AF11" s="692"/>
      <c r="AG11" s="669" t="s">
        <v>932</v>
      </c>
      <c r="AH11" s="691"/>
      <c r="AI11" s="692"/>
      <c r="AJ11" s="692"/>
      <c r="AK11" s="669" t="s">
        <v>932</v>
      </c>
      <c r="AL11" s="691"/>
      <c r="AM11" s="692"/>
      <c r="AN11" s="692"/>
      <c r="AO11" s="669" t="s">
        <v>932</v>
      </c>
      <c r="AP11" s="691"/>
      <c r="AQ11" s="692"/>
      <c r="AR11" s="692"/>
      <c r="AS11" s="692"/>
      <c r="AT11" s="692"/>
      <c r="AU11" s="471" t="s">
        <v>932</v>
      </c>
      <c r="AV11" s="691"/>
      <c r="AW11" s="692"/>
      <c r="AX11" s="692"/>
      <c r="AY11" s="669" t="s">
        <v>932</v>
      </c>
      <c r="AZ11" s="691"/>
      <c r="BA11" s="692"/>
      <c r="BB11" s="692"/>
      <c r="BC11" s="669" t="s">
        <v>932</v>
      </c>
      <c r="BD11" s="701"/>
      <c r="BE11" s="702"/>
      <c r="BF11" s="702"/>
      <c r="BG11" s="690" t="s">
        <v>932</v>
      </c>
      <c r="BH11" s="691"/>
      <c r="BI11" s="692"/>
      <c r="BJ11" s="692"/>
      <c r="BK11" s="692"/>
      <c r="BL11" s="692"/>
      <c r="BM11" s="471" t="s">
        <v>932</v>
      </c>
      <c r="BN11" s="701"/>
      <c r="BO11" s="702"/>
      <c r="BP11" s="702"/>
      <c r="BQ11" s="690" t="s">
        <v>932</v>
      </c>
      <c r="BR11" s="705">
        <f>SUM(J11,N11,R11,V11,Z11,AD11,AH11,AL11,AP11,AV11,AZ11,BD11,BH11,BN11)</f>
        <v>0</v>
      </c>
      <c r="BS11" s="706"/>
      <c r="BT11" s="706"/>
      <c r="BU11" s="690" t="s">
        <v>932</v>
      </c>
    </row>
    <row r="12" spans="1:73" s="468" customFormat="1" x14ac:dyDescent="0.45">
      <c r="A12" s="686"/>
      <c r="B12" s="687"/>
      <c r="C12" s="687"/>
      <c r="D12" s="687"/>
      <c r="E12" s="687"/>
      <c r="F12" s="688"/>
      <c r="G12" s="689"/>
      <c r="H12" s="689"/>
      <c r="I12" s="690"/>
      <c r="J12" s="693"/>
      <c r="K12" s="694"/>
      <c r="L12" s="694"/>
      <c r="M12" s="675"/>
      <c r="N12" s="693"/>
      <c r="O12" s="694"/>
      <c r="P12" s="694"/>
      <c r="Q12" s="675"/>
      <c r="R12" s="693"/>
      <c r="S12" s="694"/>
      <c r="T12" s="694"/>
      <c r="U12" s="675"/>
      <c r="V12" s="693"/>
      <c r="W12" s="694"/>
      <c r="X12" s="694"/>
      <c r="Y12" s="675"/>
      <c r="Z12" s="693"/>
      <c r="AA12" s="694"/>
      <c r="AB12" s="694"/>
      <c r="AC12" s="675"/>
      <c r="AD12" s="693"/>
      <c r="AE12" s="694"/>
      <c r="AF12" s="694"/>
      <c r="AG12" s="675"/>
      <c r="AH12" s="693"/>
      <c r="AI12" s="694"/>
      <c r="AJ12" s="694"/>
      <c r="AK12" s="675"/>
      <c r="AL12" s="693"/>
      <c r="AM12" s="694"/>
      <c r="AN12" s="694"/>
      <c r="AO12" s="675"/>
      <c r="AP12" s="472" t="s">
        <v>933</v>
      </c>
      <c r="AQ12" s="694"/>
      <c r="AR12" s="694"/>
      <c r="AS12" s="694"/>
      <c r="AT12" s="694"/>
      <c r="AU12" s="473" t="s">
        <v>934</v>
      </c>
      <c r="AV12" s="693"/>
      <c r="AW12" s="694"/>
      <c r="AX12" s="694"/>
      <c r="AY12" s="675"/>
      <c r="AZ12" s="693"/>
      <c r="BA12" s="694"/>
      <c r="BB12" s="694"/>
      <c r="BC12" s="675"/>
      <c r="BD12" s="701"/>
      <c r="BE12" s="702"/>
      <c r="BF12" s="702"/>
      <c r="BG12" s="690"/>
      <c r="BH12" s="472" t="s">
        <v>933</v>
      </c>
      <c r="BI12" s="694"/>
      <c r="BJ12" s="694"/>
      <c r="BK12" s="694"/>
      <c r="BL12" s="694"/>
      <c r="BM12" s="473" t="s">
        <v>934</v>
      </c>
      <c r="BN12" s="701"/>
      <c r="BO12" s="702"/>
      <c r="BP12" s="702"/>
      <c r="BQ12" s="690"/>
      <c r="BR12" s="705"/>
      <c r="BS12" s="706"/>
      <c r="BT12" s="706"/>
      <c r="BU12" s="690"/>
    </row>
    <row r="13" spans="1:73" s="468" customFormat="1" x14ac:dyDescent="0.45">
      <c r="A13" s="686" t="s">
        <v>936</v>
      </c>
      <c r="B13" s="687"/>
      <c r="C13" s="687"/>
      <c r="D13" s="687"/>
      <c r="E13" s="687"/>
      <c r="F13" s="688"/>
      <c r="G13" s="689"/>
      <c r="H13" s="689"/>
      <c r="I13" s="690" t="s">
        <v>931</v>
      </c>
      <c r="J13" s="691"/>
      <c r="K13" s="692"/>
      <c r="L13" s="692"/>
      <c r="M13" s="669" t="s">
        <v>932</v>
      </c>
      <c r="N13" s="691"/>
      <c r="O13" s="692"/>
      <c r="P13" s="692"/>
      <c r="Q13" s="669" t="s">
        <v>932</v>
      </c>
      <c r="R13" s="691"/>
      <c r="S13" s="692"/>
      <c r="T13" s="692"/>
      <c r="U13" s="669" t="s">
        <v>932</v>
      </c>
      <c r="V13" s="691"/>
      <c r="W13" s="692"/>
      <c r="X13" s="692"/>
      <c r="Y13" s="669" t="s">
        <v>932</v>
      </c>
      <c r="Z13" s="691"/>
      <c r="AA13" s="692"/>
      <c r="AB13" s="692"/>
      <c r="AC13" s="669" t="s">
        <v>932</v>
      </c>
      <c r="AD13" s="691"/>
      <c r="AE13" s="692"/>
      <c r="AF13" s="692"/>
      <c r="AG13" s="669" t="s">
        <v>932</v>
      </c>
      <c r="AH13" s="691"/>
      <c r="AI13" s="692"/>
      <c r="AJ13" s="692"/>
      <c r="AK13" s="669" t="s">
        <v>932</v>
      </c>
      <c r="AL13" s="691"/>
      <c r="AM13" s="692"/>
      <c r="AN13" s="692"/>
      <c r="AO13" s="669" t="s">
        <v>932</v>
      </c>
      <c r="AP13" s="691"/>
      <c r="AQ13" s="692"/>
      <c r="AR13" s="692"/>
      <c r="AS13" s="692"/>
      <c r="AT13" s="692"/>
      <c r="AU13" s="471" t="s">
        <v>932</v>
      </c>
      <c r="AV13" s="691"/>
      <c r="AW13" s="692"/>
      <c r="AX13" s="692"/>
      <c r="AY13" s="669" t="s">
        <v>932</v>
      </c>
      <c r="AZ13" s="691"/>
      <c r="BA13" s="692"/>
      <c r="BB13" s="692"/>
      <c r="BC13" s="669" t="s">
        <v>932</v>
      </c>
      <c r="BD13" s="701"/>
      <c r="BE13" s="702"/>
      <c r="BF13" s="702"/>
      <c r="BG13" s="690" t="s">
        <v>932</v>
      </c>
      <c r="BH13" s="691"/>
      <c r="BI13" s="692"/>
      <c r="BJ13" s="692"/>
      <c r="BK13" s="692"/>
      <c r="BL13" s="692"/>
      <c r="BM13" s="471" t="s">
        <v>932</v>
      </c>
      <c r="BN13" s="701"/>
      <c r="BO13" s="702"/>
      <c r="BP13" s="702"/>
      <c r="BQ13" s="690" t="s">
        <v>932</v>
      </c>
      <c r="BR13" s="705">
        <f>SUM(J13,N13,R13,V13,Z13,AD13,AH13,AL13,AP13,AV13,AZ13,BD13,BH13,BN13)</f>
        <v>0</v>
      </c>
      <c r="BS13" s="706"/>
      <c r="BT13" s="706"/>
      <c r="BU13" s="690" t="s">
        <v>932</v>
      </c>
    </row>
    <row r="14" spans="1:73" s="468" customFormat="1" x14ac:dyDescent="0.45">
      <c r="A14" s="686"/>
      <c r="B14" s="687"/>
      <c r="C14" s="687"/>
      <c r="D14" s="687"/>
      <c r="E14" s="687"/>
      <c r="F14" s="688"/>
      <c r="G14" s="689"/>
      <c r="H14" s="689"/>
      <c r="I14" s="690"/>
      <c r="J14" s="693"/>
      <c r="K14" s="694"/>
      <c r="L14" s="694"/>
      <c r="M14" s="675"/>
      <c r="N14" s="693"/>
      <c r="O14" s="694"/>
      <c r="P14" s="694"/>
      <c r="Q14" s="675"/>
      <c r="R14" s="693"/>
      <c r="S14" s="694"/>
      <c r="T14" s="694"/>
      <c r="U14" s="675"/>
      <c r="V14" s="693"/>
      <c r="W14" s="694"/>
      <c r="X14" s="694"/>
      <c r="Y14" s="675"/>
      <c r="Z14" s="693"/>
      <c r="AA14" s="694"/>
      <c r="AB14" s="694"/>
      <c r="AC14" s="675"/>
      <c r="AD14" s="693"/>
      <c r="AE14" s="694"/>
      <c r="AF14" s="694"/>
      <c r="AG14" s="675"/>
      <c r="AH14" s="693"/>
      <c r="AI14" s="694"/>
      <c r="AJ14" s="694"/>
      <c r="AK14" s="675"/>
      <c r="AL14" s="693"/>
      <c r="AM14" s="694"/>
      <c r="AN14" s="694"/>
      <c r="AO14" s="675"/>
      <c r="AP14" s="472" t="s">
        <v>933</v>
      </c>
      <c r="AQ14" s="694"/>
      <c r="AR14" s="694"/>
      <c r="AS14" s="694"/>
      <c r="AT14" s="694"/>
      <c r="AU14" s="473" t="s">
        <v>934</v>
      </c>
      <c r="AV14" s="693"/>
      <c r="AW14" s="694"/>
      <c r="AX14" s="694"/>
      <c r="AY14" s="675"/>
      <c r="AZ14" s="693"/>
      <c r="BA14" s="694"/>
      <c r="BB14" s="694"/>
      <c r="BC14" s="675"/>
      <c r="BD14" s="701"/>
      <c r="BE14" s="702"/>
      <c r="BF14" s="702"/>
      <c r="BG14" s="690"/>
      <c r="BH14" s="472" t="s">
        <v>933</v>
      </c>
      <c r="BI14" s="694"/>
      <c r="BJ14" s="694"/>
      <c r="BK14" s="694"/>
      <c r="BL14" s="694"/>
      <c r="BM14" s="473" t="s">
        <v>934</v>
      </c>
      <c r="BN14" s="701"/>
      <c r="BO14" s="702"/>
      <c r="BP14" s="702"/>
      <c r="BQ14" s="690"/>
      <c r="BR14" s="705"/>
      <c r="BS14" s="706"/>
      <c r="BT14" s="706"/>
      <c r="BU14" s="690"/>
    </row>
    <row r="15" spans="1:73" s="468" customFormat="1" x14ac:dyDescent="0.45">
      <c r="A15" s="686" t="s">
        <v>937</v>
      </c>
      <c r="B15" s="687"/>
      <c r="C15" s="687"/>
      <c r="D15" s="687"/>
      <c r="E15" s="687"/>
      <c r="F15" s="688"/>
      <c r="G15" s="689"/>
      <c r="H15" s="689"/>
      <c r="I15" s="690" t="s">
        <v>931</v>
      </c>
      <c r="J15" s="691"/>
      <c r="K15" s="692"/>
      <c r="L15" s="692"/>
      <c r="M15" s="669" t="s">
        <v>932</v>
      </c>
      <c r="N15" s="691"/>
      <c r="O15" s="692"/>
      <c r="P15" s="692"/>
      <c r="Q15" s="669" t="s">
        <v>932</v>
      </c>
      <c r="R15" s="691"/>
      <c r="S15" s="692"/>
      <c r="T15" s="692"/>
      <c r="U15" s="669" t="s">
        <v>932</v>
      </c>
      <c r="V15" s="691"/>
      <c r="W15" s="692"/>
      <c r="X15" s="692"/>
      <c r="Y15" s="669" t="s">
        <v>932</v>
      </c>
      <c r="Z15" s="691"/>
      <c r="AA15" s="692"/>
      <c r="AB15" s="692"/>
      <c r="AC15" s="669" t="s">
        <v>932</v>
      </c>
      <c r="AD15" s="691"/>
      <c r="AE15" s="692"/>
      <c r="AF15" s="692"/>
      <c r="AG15" s="669" t="s">
        <v>932</v>
      </c>
      <c r="AH15" s="691"/>
      <c r="AI15" s="692"/>
      <c r="AJ15" s="692"/>
      <c r="AK15" s="669" t="s">
        <v>932</v>
      </c>
      <c r="AL15" s="691"/>
      <c r="AM15" s="692"/>
      <c r="AN15" s="692"/>
      <c r="AO15" s="669" t="s">
        <v>932</v>
      </c>
      <c r="AP15" s="691"/>
      <c r="AQ15" s="692"/>
      <c r="AR15" s="692"/>
      <c r="AS15" s="692"/>
      <c r="AT15" s="692"/>
      <c r="AU15" s="471" t="s">
        <v>932</v>
      </c>
      <c r="AV15" s="691"/>
      <c r="AW15" s="692"/>
      <c r="AX15" s="692"/>
      <c r="AY15" s="669" t="s">
        <v>932</v>
      </c>
      <c r="AZ15" s="691"/>
      <c r="BA15" s="692"/>
      <c r="BB15" s="692"/>
      <c r="BC15" s="669" t="s">
        <v>932</v>
      </c>
      <c r="BD15" s="701"/>
      <c r="BE15" s="702"/>
      <c r="BF15" s="702"/>
      <c r="BG15" s="690" t="s">
        <v>932</v>
      </c>
      <c r="BH15" s="691"/>
      <c r="BI15" s="692"/>
      <c r="BJ15" s="692"/>
      <c r="BK15" s="692"/>
      <c r="BL15" s="692"/>
      <c r="BM15" s="471" t="s">
        <v>932</v>
      </c>
      <c r="BN15" s="701"/>
      <c r="BO15" s="702"/>
      <c r="BP15" s="702"/>
      <c r="BQ15" s="690" t="s">
        <v>932</v>
      </c>
      <c r="BR15" s="705">
        <f>SUM(J15,N15,R15,V15,Z15,AD15,AH15,AL15,AP15,AV15,AZ15,BD15,BH15,BN15)</f>
        <v>0</v>
      </c>
      <c r="BS15" s="706"/>
      <c r="BT15" s="706"/>
      <c r="BU15" s="690" t="s">
        <v>932</v>
      </c>
    </row>
    <row r="16" spans="1:73" s="468" customFormat="1" x14ac:dyDescent="0.45">
      <c r="A16" s="686"/>
      <c r="B16" s="687"/>
      <c r="C16" s="687"/>
      <c r="D16" s="687"/>
      <c r="E16" s="687"/>
      <c r="F16" s="688"/>
      <c r="G16" s="689"/>
      <c r="H16" s="689"/>
      <c r="I16" s="690"/>
      <c r="J16" s="693"/>
      <c r="K16" s="694"/>
      <c r="L16" s="694"/>
      <c r="M16" s="675"/>
      <c r="N16" s="693"/>
      <c r="O16" s="694"/>
      <c r="P16" s="694"/>
      <c r="Q16" s="675"/>
      <c r="R16" s="693"/>
      <c r="S16" s="694"/>
      <c r="T16" s="694"/>
      <c r="U16" s="675"/>
      <c r="V16" s="693"/>
      <c r="W16" s="694"/>
      <c r="X16" s="694"/>
      <c r="Y16" s="675"/>
      <c r="Z16" s="693"/>
      <c r="AA16" s="694"/>
      <c r="AB16" s="694"/>
      <c r="AC16" s="675"/>
      <c r="AD16" s="693"/>
      <c r="AE16" s="694"/>
      <c r="AF16" s="694"/>
      <c r="AG16" s="675"/>
      <c r="AH16" s="693"/>
      <c r="AI16" s="694"/>
      <c r="AJ16" s="694"/>
      <c r="AK16" s="675"/>
      <c r="AL16" s="693"/>
      <c r="AM16" s="694"/>
      <c r="AN16" s="694"/>
      <c r="AO16" s="675"/>
      <c r="AP16" s="472" t="s">
        <v>933</v>
      </c>
      <c r="AQ16" s="694"/>
      <c r="AR16" s="694"/>
      <c r="AS16" s="694"/>
      <c r="AT16" s="694"/>
      <c r="AU16" s="473" t="s">
        <v>934</v>
      </c>
      <c r="AV16" s="693"/>
      <c r="AW16" s="694"/>
      <c r="AX16" s="694"/>
      <c r="AY16" s="675"/>
      <c r="AZ16" s="693"/>
      <c r="BA16" s="694"/>
      <c r="BB16" s="694"/>
      <c r="BC16" s="675"/>
      <c r="BD16" s="701"/>
      <c r="BE16" s="702"/>
      <c r="BF16" s="702"/>
      <c r="BG16" s="690"/>
      <c r="BH16" s="472" t="s">
        <v>933</v>
      </c>
      <c r="BI16" s="694"/>
      <c r="BJ16" s="694"/>
      <c r="BK16" s="694"/>
      <c r="BL16" s="694"/>
      <c r="BM16" s="473" t="s">
        <v>934</v>
      </c>
      <c r="BN16" s="701"/>
      <c r="BO16" s="702"/>
      <c r="BP16" s="702"/>
      <c r="BQ16" s="690"/>
      <c r="BR16" s="705"/>
      <c r="BS16" s="706"/>
      <c r="BT16" s="706"/>
      <c r="BU16" s="690"/>
    </row>
    <row r="17" spans="1:73" s="468" customFormat="1" x14ac:dyDescent="0.45">
      <c r="A17" s="686" t="s">
        <v>938</v>
      </c>
      <c r="B17" s="687"/>
      <c r="C17" s="687"/>
      <c r="D17" s="687"/>
      <c r="E17" s="687"/>
      <c r="F17" s="688"/>
      <c r="G17" s="689"/>
      <c r="H17" s="689"/>
      <c r="I17" s="690" t="s">
        <v>931</v>
      </c>
      <c r="J17" s="691"/>
      <c r="K17" s="692"/>
      <c r="L17" s="692"/>
      <c r="M17" s="669" t="s">
        <v>932</v>
      </c>
      <c r="N17" s="691"/>
      <c r="O17" s="692"/>
      <c r="P17" s="692"/>
      <c r="Q17" s="669" t="s">
        <v>932</v>
      </c>
      <c r="R17" s="691"/>
      <c r="S17" s="692"/>
      <c r="T17" s="692"/>
      <c r="U17" s="669" t="s">
        <v>932</v>
      </c>
      <c r="V17" s="691"/>
      <c r="W17" s="692"/>
      <c r="X17" s="692"/>
      <c r="Y17" s="669" t="s">
        <v>932</v>
      </c>
      <c r="Z17" s="691"/>
      <c r="AA17" s="692"/>
      <c r="AB17" s="692"/>
      <c r="AC17" s="669" t="s">
        <v>932</v>
      </c>
      <c r="AD17" s="691"/>
      <c r="AE17" s="692"/>
      <c r="AF17" s="692"/>
      <c r="AG17" s="669" t="s">
        <v>932</v>
      </c>
      <c r="AH17" s="691"/>
      <c r="AI17" s="692"/>
      <c r="AJ17" s="692"/>
      <c r="AK17" s="669" t="s">
        <v>932</v>
      </c>
      <c r="AL17" s="691"/>
      <c r="AM17" s="692"/>
      <c r="AN17" s="692"/>
      <c r="AO17" s="669" t="s">
        <v>932</v>
      </c>
      <c r="AP17" s="691"/>
      <c r="AQ17" s="692"/>
      <c r="AR17" s="692"/>
      <c r="AS17" s="692"/>
      <c r="AT17" s="692"/>
      <c r="AU17" s="471" t="s">
        <v>932</v>
      </c>
      <c r="AV17" s="691"/>
      <c r="AW17" s="692"/>
      <c r="AX17" s="692"/>
      <c r="AY17" s="669" t="s">
        <v>932</v>
      </c>
      <c r="AZ17" s="691"/>
      <c r="BA17" s="692"/>
      <c r="BB17" s="692"/>
      <c r="BC17" s="669" t="s">
        <v>932</v>
      </c>
      <c r="BD17" s="701"/>
      <c r="BE17" s="702"/>
      <c r="BF17" s="702"/>
      <c r="BG17" s="690" t="s">
        <v>932</v>
      </c>
      <c r="BH17" s="691"/>
      <c r="BI17" s="692"/>
      <c r="BJ17" s="692"/>
      <c r="BK17" s="692"/>
      <c r="BL17" s="692"/>
      <c r="BM17" s="471" t="s">
        <v>932</v>
      </c>
      <c r="BN17" s="701"/>
      <c r="BO17" s="702"/>
      <c r="BP17" s="702"/>
      <c r="BQ17" s="690" t="s">
        <v>932</v>
      </c>
      <c r="BR17" s="705">
        <f>SUM(J17,N17,R17,V17,Z17,AD17,AH17,AL17,AP17,AV17,AZ17,BD17,BH17,BN17)</f>
        <v>0</v>
      </c>
      <c r="BS17" s="706"/>
      <c r="BT17" s="706"/>
      <c r="BU17" s="690" t="s">
        <v>932</v>
      </c>
    </row>
    <row r="18" spans="1:73" s="468" customFormat="1" x14ac:dyDescent="0.45">
      <c r="A18" s="686"/>
      <c r="B18" s="687"/>
      <c r="C18" s="687"/>
      <c r="D18" s="687"/>
      <c r="E18" s="687"/>
      <c r="F18" s="688"/>
      <c r="G18" s="689"/>
      <c r="H18" s="689"/>
      <c r="I18" s="690"/>
      <c r="J18" s="693"/>
      <c r="K18" s="694"/>
      <c r="L18" s="694"/>
      <c r="M18" s="675"/>
      <c r="N18" s="693"/>
      <c r="O18" s="694"/>
      <c r="P18" s="694"/>
      <c r="Q18" s="675"/>
      <c r="R18" s="693"/>
      <c r="S18" s="694"/>
      <c r="T18" s="694"/>
      <c r="U18" s="675"/>
      <c r="V18" s="693"/>
      <c r="W18" s="694"/>
      <c r="X18" s="694"/>
      <c r="Y18" s="675"/>
      <c r="Z18" s="693"/>
      <c r="AA18" s="694"/>
      <c r="AB18" s="694"/>
      <c r="AC18" s="675"/>
      <c r="AD18" s="693"/>
      <c r="AE18" s="694"/>
      <c r="AF18" s="694"/>
      <c r="AG18" s="675"/>
      <c r="AH18" s="693"/>
      <c r="AI18" s="694"/>
      <c r="AJ18" s="694"/>
      <c r="AK18" s="675"/>
      <c r="AL18" s="693"/>
      <c r="AM18" s="694"/>
      <c r="AN18" s="694"/>
      <c r="AO18" s="675"/>
      <c r="AP18" s="472" t="s">
        <v>933</v>
      </c>
      <c r="AQ18" s="694"/>
      <c r="AR18" s="694"/>
      <c r="AS18" s="694"/>
      <c r="AT18" s="694"/>
      <c r="AU18" s="473" t="s">
        <v>934</v>
      </c>
      <c r="AV18" s="693"/>
      <c r="AW18" s="694"/>
      <c r="AX18" s="694"/>
      <c r="AY18" s="675"/>
      <c r="AZ18" s="693"/>
      <c r="BA18" s="694"/>
      <c r="BB18" s="694"/>
      <c r="BC18" s="675"/>
      <c r="BD18" s="701"/>
      <c r="BE18" s="702"/>
      <c r="BF18" s="702"/>
      <c r="BG18" s="690"/>
      <c r="BH18" s="472" t="s">
        <v>933</v>
      </c>
      <c r="BI18" s="694"/>
      <c r="BJ18" s="694"/>
      <c r="BK18" s="694"/>
      <c r="BL18" s="694"/>
      <c r="BM18" s="473" t="s">
        <v>934</v>
      </c>
      <c r="BN18" s="701"/>
      <c r="BO18" s="702"/>
      <c r="BP18" s="702"/>
      <c r="BQ18" s="690"/>
      <c r="BR18" s="705"/>
      <c r="BS18" s="706"/>
      <c r="BT18" s="706"/>
      <c r="BU18" s="690"/>
    </row>
    <row r="19" spans="1:73" s="468" customFormat="1" x14ac:dyDescent="0.45">
      <c r="A19" s="711" t="s">
        <v>939</v>
      </c>
      <c r="B19" s="712"/>
      <c r="C19" s="712"/>
      <c r="D19" s="712"/>
      <c r="E19" s="712"/>
      <c r="F19" s="688"/>
      <c r="G19" s="689"/>
      <c r="H19" s="689"/>
      <c r="I19" s="690" t="s">
        <v>931</v>
      </c>
      <c r="J19" s="707"/>
      <c r="K19" s="708"/>
      <c r="L19" s="708"/>
      <c r="M19" s="669" t="s">
        <v>932</v>
      </c>
      <c r="N19" s="707"/>
      <c r="O19" s="708"/>
      <c r="P19" s="708"/>
      <c r="Q19" s="669" t="s">
        <v>932</v>
      </c>
      <c r="R19" s="707"/>
      <c r="S19" s="708"/>
      <c r="T19" s="708"/>
      <c r="U19" s="669" t="s">
        <v>932</v>
      </c>
      <c r="V19" s="707"/>
      <c r="W19" s="708"/>
      <c r="X19" s="708"/>
      <c r="Y19" s="669" t="s">
        <v>932</v>
      </c>
      <c r="Z19" s="707"/>
      <c r="AA19" s="708"/>
      <c r="AB19" s="708"/>
      <c r="AC19" s="669" t="s">
        <v>932</v>
      </c>
      <c r="AD19" s="707"/>
      <c r="AE19" s="708"/>
      <c r="AF19" s="708"/>
      <c r="AG19" s="669" t="s">
        <v>932</v>
      </c>
      <c r="AH19" s="707"/>
      <c r="AI19" s="708"/>
      <c r="AJ19" s="708"/>
      <c r="AK19" s="669" t="s">
        <v>932</v>
      </c>
      <c r="AL19" s="691"/>
      <c r="AM19" s="692"/>
      <c r="AN19" s="692"/>
      <c r="AO19" s="669" t="s">
        <v>932</v>
      </c>
      <c r="AP19" s="716"/>
      <c r="AQ19" s="717"/>
      <c r="AR19" s="717"/>
      <c r="AS19" s="717"/>
      <c r="AT19" s="717"/>
      <c r="AU19" s="471" t="s">
        <v>932</v>
      </c>
      <c r="AV19" s="707"/>
      <c r="AW19" s="708"/>
      <c r="AX19" s="708"/>
      <c r="AY19" s="669" t="s">
        <v>932</v>
      </c>
      <c r="AZ19" s="707"/>
      <c r="BA19" s="708"/>
      <c r="BB19" s="708"/>
      <c r="BC19" s="669" t="s">
        <v>932</v>
      </c>
      <c r="BD19" s="714"/>
      <c r="BE19" s="715"/>
      <c r="BF19" s="715"/>
      <c r="BG19" s="690" t="s">
        <v>932</v>
      </c>
      <c r="BH19" s="716"/>
      <c r="BI19" s="717"/>
      <c r="BJ19" s="717"/>
      <c r="BK19" s="717"/>
      <c r="BL19" s="717"/>
      <c r="BM19" s="471" t="s">
        <v>932</v>
      </c>
      <c r="BN19" s="701"/>
      <c r="BO19" s="702"/>
      <c r="BP19" s="702"/>
      <c r="BQ19" s="690" t="s">
        <v>932</v>
      </c>
      <c r="BR19" s="705">
        <f>SUM(AL19,BN19)</f>
        <v>0</v>
      </c>
      <c r="BS19" s="706"/>
      <c r="BT19" s="706"/>
      <c r="BU19" s="690" t="s">
        <v>932</v>
      </c>
    </row>
    <row r="20" spans="1:73" s="468" customFormat="1" x14ac:dyDescent="0.45">
      <c r="A20" s="711"/>
      <c r="B20" s="712"/>
      <c r="C20" s="712"/>
      <c r="D20" s="712"/>
      <c r="E20" s="712"/>
      <c r="F20" s="688"/>
      <c r="G20" s="689"/>
      <c r="H20" s="689"/>
      <c r="I20" s="690"/>
      <c r="J20" s="709"/>
      <c r="K20" s="710"/>
      <c r="L20" s="710"/>
      <c r="M20" s="675"/>
      <c r="N20" s="709"/>
      <c r="O20" s="710"/>
      <c r="P20" s="710"/>
      <c r="Q20" s="675"/>
      <c r="R20" s="709"/>
      <c r="S20" s="710"/>
      <c r="T20" s="710"/>
      <c r="U20" s="675"/>
      <c r="V20" s="709"/>
      <c r="W20" s="710"/>
      <c r="X20" s="710"/>
      <c r="Y20" s="675"/>
      <c r="Z20" s="709"/>
      <c r="AA20" s="710"/>
      <c r="AB20" s="710"/>
      <c r="AC20" s="675"/>
      <c r="AD20" s="709"/>
      <c r="AE20" s="710"/>
      <c r="AF20" s="710"/>
      <c r="AG20" s="675"/>
      <c r="AH20" s="709"/>
      <c r="AI20" s="710"/>
      <c r="AJ20" s="710"/>
      <c r="AK20" s="675"/>
      <c r="AL20" s="693"/>
      <c r="AM20" s="694"/>
      <c r="AN20" s="694"/>
      <c r="AO20" s="675"/>
      <c r="AP20" s="472" t="s">
        <v>933</v>
      </c>
      <c r="AQ20" s="713"/>
      <c r="AR20" s="713"/>
      <c r="AS20" s="713"/>
      <c r="AT20" s="713"/>
      <c r="AU20" s="473" t="s">
        <v>934</v>
      </c>
      <c r="AV20" s="709"/>
      <c r="AW20" s="710"/>
      <c r="AX20" s="710"/>
      <c r="AY20" s="675"/>
      <c r="AZ20" s="709"/>
      <c r="BA20" s="710"/>
      <c r="BB20" s="710"/>
      <c r="BC20" s="675"/>
      <c r="BD20" s="714"/>
      <c r="BE20" s="715"/>
      <c r="BF20" s="715"/>
      <c r="BG20" s="690"/>
      <c r="BH20" s="472" t="s">
        <v>933</v>
      </c>
      <c r="BI20" s="713"/>
      <c r="BJ20" s="713"/>
      <c r="BK20" s="713"/>
      <c r="BL20" s="713"/>
      <c r="BM20" s="473" t="s">
        <v>934</v>
      </c>
      <c r="BN20" s="701"/>
      <c r="BO20" s="702"/>
      <c r="BP20" s="702"/>
      <c r="BQ20" s="690"/>
      <c r="BR20" s="705"/>
      <c r="BS20" s="706"/>
      <c r="BT20" s="706"/>
      <c r="BU20" s="690"/>
    </row>
    <row r="21" spans="1:73" s="468" customFormat="1" ht="13.5" customHeight="1" x14ac:dyDescent="0.45">
      <c r="A21" s="711" t="s">
        <v>940</v>
      </c>
      <c r="B21" s="712"/>
      <c r="C21" s="712"/>
      <c r="D21" s="712"/>
      <c r="E21" s="712"/>
      <c r="F21" s="688"/>
      <c r="G21" s="689"/>
      <c r="H21" s="689"/>
      <c r="I21" s="690" t="s">
        <v>931</v>
      </c>
      <c r="J21" s="691"/>
      <c r="K21" s="692"/>
      <c r="L21" s="692"/>
      <c r="M21" s="669" t="s">
        <v>932</v>
      </c>
      <c r="N21" s="691"/>
      <c r="O21" s="692"/>
      <c r="P21" s="692"/>
      <c r="Q21" s="669" t="s">
        <v>932</v>
      </c>
      <c r="R21" s="691"/>
      <c r="S21" s="692"/>
      <c r="T21" s="692"/>
      <c r="U21" s="669" t="s">
        <v>932</v>
      </c>
      <c r="V21" s="691"/>
      <c r="W21" s="692"/>
      <c r="X21" s="692"/>
      <c r="Y21" s="669" t="s">
        <v>932</v>
      </c>
      <c r="Z21" s="691"/>
      <c r="AA21" s="692"/>
      <c r="AB21" s="692"/>
      <c r="AC21" s="669" t="s">
        <v>932</v>
      </c>
      <c r="AD21" s="691"/>
      <c r="AE21" s="692"/>
      <c r="AF21" s="692"/>
      <c r="AG21" s="669" t="s">
        <v>932</v>
      </c>
      <c r="AH21" s="691"/>
      <c r="AI21" s="692"/>
      <c r="AJ21" s="692"/>
      <c r="AK21" s="669" t="s">
        <v>932</v>
      </c>
      <c r="AL21" s="691"/>
      <c r="AM21" s="692"/>
      <c r="AN21" s="692"/>
      <c r="AO21" s="669" t="s">
        <v>932</v>
      </c>
      <c r="AP21" s="691"/>
      <c r="AQ21" s="692"/>
      <c r="AR21" s="692"/>
      <c r="AS21" s="692"/>
      <c r="AT21" s="692"/>
      <c r="AU21" s="471" t="s">
        <v>932</v>
      </c>
      <c r="AV21" s="691"/>
      <c r="AW21" s="692"/>
      <c r="AX21" s="692"/>
      <c r="AY21" s="669" t="s">
        <v>932</v>
      </c>
      <c r="AZ21" s="691"/>
      <c r="BA21" s="692"/>
      <c r="BB21" s="692"/>
      <c r="BC21" s="669" t="s">
        <v>932</v>
      </c>
      <c r="BD21" s="701"/>
      <c r="BE21" s="702"/>
      <c r="BF21" s="702"/>
      <c r="BG21" s="690" t="s">
        <v>932</v>
      </c>
      <c r="BH21" s="691"/>
      <c r="BI21" s="692"/>
      <c r="BJ21" s="692"/>
      <c r="BK21" s="692"/>
      <c r="BL21" s="692"/>
      <c r="BM21" s="471" t="s">
        <v>932</v>
      </c>
      <c r="BN21" s="701"/>
      <c r="BO21" s="702"/>
      <c r="BP21" s="702"/>
      <c r="BQ21" s="690" t="s">
        <v>932</v>
      </c>
      <c r="BR21" s="705">
        <f>SUM(J21,N21,R21,V21,Z21,AD21,AH21,AL21,AP21,AV21,AZ21,BD21,BH21,BN21)</f>
        <v>0</v>
      </c>
      <c r="BS21" s="706"/>
      <c r="BT21" s="706"/>
      <c r="BU21" s="690" t="s">
        <v>932</v>
      </c>
    </row>
    <row r="22" spans="1:73" s="468" customFormat="1" x14ac:dyDescent="0.45">
      <c r="A22" s="711"/>
      <c r="B22" s="712"/>
      <c r="C22" s="712"/>
      <c r="D22" s="712"/>
      <c r="E22" s="712"/>
      <c r="F22" s="688"/>
      <c r="G22" s="689"/>
      <c r="H22" s="689"/>
      <c r="I22" s="690"/>
      <c r="J22" s="693"/>
      <c r="K22" s="694"/>
      <c r="L22" s="694"/>
      <c r="M22" s="675"/>
      <c r="N22" s="693"/>
      <c r="O22" s="694"/>
      <c r="P22" s="694"/>
      <c r="Q22" s="675"/>
      <c r="R22" s="693"/>
      <c r="S22" s="694"/>
      <c r="T22" s="694"/>
      <c r="U22" s="675"/>
      <c r="V22" s="693"/>
      <c r="W22" s="694"/>
      <c r="X22" s="694"/>
      <c r="Y22" s="675"/>
      <c r="Z22" s="693"/>
      <c r="AA22" s="694"/>
      <c r="AB22" s="694"/>
      <c r="AC22" s="675"/>
      <c r="AD22" s="693"/>
      <c r="AE22" s="694"/>
      <c r="AF22" s="694"/>
      <c r="AG22" s="675"/>
      <c r="AH22" s="693"/>
      <c r="AI22" s="694"/>
      <c r="AJ22" s="694"/>
      <c r="AK22" s="675"/>
      <c r="AL22" s="693"/>
      <c r="AM22" s="694"/>
      <c r="AN22" s="694"/>
      <c r="AO22" s="675"/>
      <c r="AP22" s="472" t="s">
        <v>933</v>
      </c>
      <c r="AQ22" s="694"/>
      <c r="AR22" s="694"/>
      <c r="AS22" s="694"/>
      <c r="AT22" s="694"/>
      <c r="AU22" s="473" t="s">
        <v>934</v>
      </c>
      <c r="AV22" s="693"/>
      <c r="AW22" s="694"/>
      <c r="AX22" s="694"/>
      <c r="AY22" s="675"/>
      <c r="AZ22" s="693"/>
      <c r="BA22" s="694"/>
      <c r="BB22" s="694"/>
      <c r="BC22" s="675"/>
      <c r="BD22" s="701"/>
      <c r="BE22" s="702"/>
      <c r="BF22" s="702"/>
      <c r="BG22" s="690"/>
      <c r="BH22" s="472" t="s">
        <v>933</v>
      </c>
      <c r="BI22" s="694"/>
      <c r="BJ22" s="694"/>
      <c r="BK22" s="694"/>
      <c r="BL22" s="694"/>
      <c r="BM22" s="473" t="s">
        <v>934</v>
      </c>
      <c r="BN22" s="701"/>
      <c r="BO22" s="702"/>
      <c r="BP22" s="702"/>
      <c r="BQ22" s="690"/>
      <c r="BR22" s="705"/>
      <c r="BS22" s="706"/>
      <c r="BT22" s="706"/>
      <c r="BU22" s="690"/>
    </row>
    <row r="23" spans="1:73" s="468" customFormat="1" x14ac:dyDescent="0.45">
      <c r="A23" s="711" t="s">
        <v>940</v>
      </c>
      <c r="B23" s="712"/>
      <c r="C23" s="712"/>
      <c r="D23" s="712"/>
      <c r="E23" s="712"/>
      <c r="F23" s="688"/>
      <c r="G23" s="689"/>
      <c r="H23" s="689"/>
      <c r="I23" s="690" t="s">
        <v>931</v>
      </c>
      <c r="J23" s="691"/>
      <c r="K23" s="692"/>
      <c r="L23" s="692"/>
      <c r="M23" s="669" t="s">
        <v>932</v>
      </c>
      <c r="N23" s="691"/>
      <c r="O23" s="692"/>
      <c r="P23" s="692"/>
      <c r="Q23" s="669" t="s">
        <v>932</v>
      </c>
      <c r="R23" s="691"/>
      <c r="S23" s="692"/>
      <c r="T23" s="692"/>
      <c r="U23" s="669" t="s">
        <v>932</v>
      </c>
      <c r="V23" s="691"/>
      <c r="W23" s="692"/>
      <c r="X23" s="692"/>
      <c r="Y23" s="669" t="s">
        <v>932</v>
      </c>
      <c r="Z23" s="691"/>
      <c r="AA23" s="692"/>
      <c r="AB23" s="692"/>
      <c r="AC23" s="669" t="s">
        <v>932</v>
      </c>
      <c r="AD23" s="691"/>
      <c r="AE23" s="692"/>
      <c r="AF23" s="692"/>
      <c r="AG23" s="669" t="s">
        <v>932</v>
      </c>
      <c r="AH23" s="691"/>
      <c r="AI23" s="692"/>
      <c r="AJ23" s="692"/>
      <c r="AK23" s="669" t="s">
        <v>932</v>
      </c>
      <c r="AL23" s="691"/>
      <c r="AM23" s="692"/>
      <c r="AN23" s="692"/>
      <c r="AO23" s="669" t="s">
        <v>932</v>
      </c>
      <c r="AP23" s="691"/>
      <c r="AQ23" s="692"/>
      <c r="AR23" s="692"/>
      <c r="AS23" s="692"/>
      <c r="AT23" s="692"/>
      <c r="AU23" s="471" t="s">
        <v>932</v>
      </c>
      <c r="AV23" s="691"/>
      <c r="AW23" s="692"/>
      <c r="AX23" s="692"/>
      <c r="AY23" s="669" t="s">
        <v>932</v>
      </c>
      <c r="AZ23" s="691"/>
      <c r="BA23" s="692"/>
      <c r="BB23" s="692"/>
      <c r="BC23" s="669" t="s">
        <v>932</v>
      </c>
      <c r="BD23" s="701"/>
      <c r="BE23" s="702"/>
      <c r="BF23" s="702"/>
      <c r="BG23" s="690" t="s">
        <v>932</v>
      </c>
      <c r="BH23" s="691"/>
      <c r="BI23" s="692"/>
      <c r="BJ23" s="692"/>
      <c r="BK23" s="692"/>
      <c r="BL23" s="692"/>
      <c r="BM23" s="471" t="s">
        <v>932</v>
      </c>
      <c r="BN23" s="701"/>
      <c r="BO23" s="702"/>
      <c r="BP23" s="702"/>
      <c r="BQ23" s="690" t="s">
        <v>932</v>
      </c>
      <c r="BR23" s="705">
        <f>SUM(J23,N23,R23,V23,Z23,AD23,AH23,AL23,AP23,AV23,AZ23,BD23,BH23,BN23)</f>
        <v>0</v>
      </c>
      <c r="BS23" s="706"/>
      <c r="BT23" s="706"/>
      <c r="BU23" s="690" t="s">
        <v>932</v>
      </c>
    </row>
    <row r="24" spans="1:73" s="468" customFormat="1" x14ac:dyDescent="0.45">
      <c r="A24" s="711"/>
      <c r="B24" s="712"/>
      <c r="C24" s="712"/>
      <c r="D24" s="712"/>
      <c r="E24" s="712"/>
      <c r="F24" s="688"/>
      <c r="G24" s="689"/>
      <c r="H24" s="689"/>
      <c r="I24" s="690"/>
      <c r="J24" s="693"/>
      <c r="K24" s="694"/>
      <c r="L24" s="694"/>
      <c r="M24" s="675"/>
      <c r="N24" s="693"/>
      <c r="O24" s="694"/>
      <c r="P24" s="694"/>
      <c r="Q24" s="675"/>
      <c r="R24" s="693"/>
      <c r="S24" s="694"/>
      <c r="T24" s="694"/>
      <c r="U24" s="675"/>
      <c r="V24" s="693"/>
      <c r="W24" s="694"/>
      <c r="X24" s="694"/>
      <c r="Y24" s="675"/>
      <c r="Z24" s="693"/>
      <c r="AA24" s="694"/>
      <c r="AB24" s="694"/>
      <c r="AC24" s="675"/>
      <c r="AD24" s="693"/>
      <c r="AE24" s="694"/>
      <c r="AF24" s="694"/>
      <c r="AG24" s="675"/>
      <c r="AH24" s="693"/>
      <c r="AI24" s="694"/>
      <c r="AJ24" s="694"/>
      <c r="AK24" s="675"/>
      <c r="AL24" s="693"/>
      <c r="AM24" s="694"/>
      <c r="AN24" s="694"/>
      <c r="AO24" s="675"/>
      <c r="AP24" s="472" t="s">
        <v>933</v>
      </c>
      <c r="AQ24" s="694"/>
      <c r="AR24" s="694"/>
      <c r="AS24" s="694"/>
      <c r="AT24" s="694"/>
      <c r="AU24" s="473" t="s">
        <v>934</v>
      </c>
      <c r="AV24" s="693"/>
      <c r="AW24" s="694"/>
      <c r="AX24" s="694"/>
      <c r="AY24" s="675"/>
      <c r="AZ24" s="693"/>
      <c r="BA24" s="694"/>
      <c r="BB24" s="694"/>
      <c r="BC24" s="675"/>
      <c r="BD24" s="701"/>
      <c r="BE24" s="702"/>
      <c r="BF24" s="702"/>
      <c r="BG24" s="690"/>
      <c r="BH24" s="472" t="s">
        <v>933</v>
      </c>
      <c r="BI24" s="694"/>
      <c r="BJ24" s="694"/>
      <c r="BK24" s="694"/>
      <c r="BL24" s="694"/>
      <c r="BM24" s="473" t="s">
        <v>934</v>
      </c>
      <c r="BN24" s="701"/>
      <c r="BO24" s="702"/>
      <c r="BP24" s="702"/>
      <c r="BQ24" s="690"/>
      <c r="BR24" s="705"/>
      <c r="BS24" s="706"/>
      <c r="BT24" s="706"/>
      <c r="BU24" s="690"/>
    </row>
    <row r="25" spans="1:73" s="468" customFormat="1" x14ac:dyDescent="0.45">
      <c r="A25" s="718" t="s">
        <v>940</v>
      </c>
      <c r="B25" s="719"/>
      <c r="C25" s="719"/>
      <c r="D25" s="719"/>
      <c r="E25" s="719"/>
      <c r="F25" s="688"/>
      <c r="G25" s="689"/>
      <c r="H25" s="689"/>
      <c r="I25" s="690" t="s">
        <v>931</v>
      </c>
      <c r="J25" s="691"/>
      <c r="K25" s="692"/>
      <c r="L25" s="692"/>
      <c r="M25" s="669" t="s">
        <v>932</v>
      </c>
      <c r="N25" s="691"/>
      <c r="O25" s="692"/>
      <c r="P25" s="692"/>
      <c r="Q25" s="669" t="s">
        <v>932</v>
      </c>
      <c r="R25" s="691"/>
      <c r="S25" s="692"/>
      <c r="T25" s="692"/>
      <c r="U25" s="669" t="s">
        <v>932</v>
      </c>
      <c r="V25" s="691"/>
      <c r="W25" s="692"/>
      <c r="X25" s="692"/>
      <c r="Y25" s="669" t="s">
        <v>932</v>
      </c>
      <c r="Z25" s="691"/>
      <c r="AA25" s="692"/>
      <c r="AB25" s="692"/>
      <c r="AC25" s="669" t="s">
        <v>932</v>
      </c>
      <c r="AD25" s="691"/>
      <c r="AE25" s="692"/>
      <c r="AF25" s="692"/>
      <c r="AG25" s="669" t="s">
        <v>932</v>
      </c>
      <c r="AH25" s="691"/>
      <c r="AI25" s="692"/>
      <c r="AJ25" s="692"/>
      <c r="AK25" s="669" t="s">
        <v>932</v>
      </c>
      <c r="AL25" s="691"/>
      <c r="AM25" s="692"/>
      <c r="AN25" s="692"/>
      <c r="AO25" s="669" t="s">
        <v>932</v>
      </c>
      <c r="AP25" s="691"/>
      <c r="AQ25" s="692"/>
      <c r="AR25" s="692"/>
      <c r="AS25" s="692"/>
      <c r="AT25" s="692"/>
      <c r="AU25" s="471" t="s">
        <v>932</v>
      </c>
      <c r="AV25" s="691"/>
      <c r="AW25" s="692"/>
      <c r="AX25" s="692"/>
      <c r="AY25" s="669" t="s">
        <v>932</v>
      </c>
      <c r="AZ25" s="691"/>
      <c r="BA25" s="692"/>
      <c r="BB25" s="692"/>
      <c r="BC25" s="669" t="s">
        <v>932</v>
      </c>
      <c r="BD25" s="701"/>
      <c r="BE25" s="702"/>
      <c r="BF25" s="702"/>
      <c r="BG25" s="690" t="s">
        <v>932</v>
      </c>
      <c r="BH25" s="691"/>
      <c r="BI25" s="692"/>
      <c r="BJ25" s="692"/>
      <c r="BK25" s="692"/>
      <c r="BL25" s="692"/>
      <c r="BM25" s="471" t="s">
        <v>932</v>
      </c>
      <c r="BN25" s="701"/>
      <c r="BO25" s="702"/>
      <c r="BP25" s="702"/>
      <c r="BQ25" s="690" t="s">
        <v>932</v>
      </c>
      <c r="BR25" s="705">
        <f>SUM(J25,N25,R25,V25,Z25,AD25,AH25,AL25,AP25,AV25,AZ25,BD25,BH25,BN25)</f>
        <v>0</v>
      </c>
      <c r="BS25" s="706"/>
      <c r="BT25" s="706"/>
      <c r="BU25" s="690" t="s">
        <v>932</v>
      </c>
    </row>
    <row r="26" spans="1:73" s="468" customFormat="1" x14ac:dyDescent="0.45">
      <c r="A26" s="718"/>
      <c r="B26" s="719"/>
      <c r="C26" s="719"/>
      <c r="D26" s="719"/>
      <c r="E26" s="719"/>
      <c r="F26" s="688"/>
      <c r="G26" s="689"/>
      <c r="H26" s="689"/>
      <c r="I26" s="690"/>
      <c r="J26" s="693"/>
      <c r="K26" s="694"/>
      <c r="L26" s="694"/>
      <c r="M26" s="675"/>
      <c r="N26" s="693"/>
      <c r="O26" s="694"/>
      <c r="P26" s="694"/>
      <c r="Q26" s="675"/>
      <c r="R26" s="693"/>
      <c r="S26" s="694"/>
      <c r="T26" s="694"/>
      <c r="U26" s="675"/>
      <c r="V26" s="693"/>
      <c r="W26" s="694"/>
      <c r="X26" s="694"/>
      <c r="Y26" s="675"/>
      <c r="Z26" s="693"/>
      <c r="AA26" s="694"/>
      <c r="AB26" s="694"/>
      <c r="AC26" s="675"/>
      <c r="AD26" s="693"/>
      <c r="AE26" s="694"/>
      <c r="AF26" s="694"/>
      <c r="AG26" s="675"/>
      <c r="AH26" s="693"/>
      <c r="AI26" s="694"/>
      <c r="AJ26" s="694"/>
      <c r="AK26" s="675"/>
      <c r="AL26" s="693"/>
      <c r="AM26" s="694"/>
      <c r="AN26" s="694"/>
      <c r="AO26" s="675"/>
      <c r="AP26" s="472" t="s">
        <v>933</v>
      </c>
      <c r="AQ26" s="694"/>
      <c r="AR26" s="694"/>
      <c r="AS26" s="694"/>
      <c r="AT26" s="694"/>
      <c r="AU26" s="473" t="s">
        <v>934</v>
      </c>
      <c r="AV26" s="693"/>
      <c r="AW26" s="694"/>
      <c r="AX26" s="694"/>
      <c r="AY26" s="675"/>
      <c r="AZ26" s="693"/>
      <c r="BA26" s="694"/>
      <c r="BB26" s="694"/>
      <c r="BC26" s="675"/>
      <c r="BD26" s="701"/>
      <c r="BE26" s="702"/>
      <c r="BF26" s="702"/>
      <c r="BG26" s="690"/>
      <c r="BH26" s="472" t="s">
        <v>933</v>
      </c>
      <c r="BI26" s="694"/>
      <c r="BJ26" s="694"/>
      <c r="BK26" s="694"/>
      <c r="BL26" s="694"/>
      <c r="BM26" s="473" t="s">
        <v>934</v>
      </c>
      <c r="BN26" s="701"/>
      <c r="BO26" s="702"/>
      <c r="BP26" s="702"/>
      <c r="BQ26" s="690"/>
      <c r="BR26" s="705"/>
      <c r="BS26" s="706"/>
      <c r="BT26" s="706"/>
      <c r="BU26" s="690"/>
    </row>
    <row r="27" spans="1:73" s="468" customFormat="1" x14ac:dyDescent="0.45">
      <c r="D27" s="667" t="s">
        <v>915</v>
      </c>
      <c r="E27" s="668"/>
      <c r="F27" s="726">
        <f>SUM(F9:H26)</f>
        <v>0</v>
      </c>
      <c r="G27" s="727"/>
      <c r="H27" s="727"/>
      <c r="I27" s="690" t="s">
        <v>931</v>
      </c>
      <c r="J27" s="474" t="s">
        <v>941</v>
      </c>
      <c r="K27" s="474"/>
      <c r="L27" s="474"/>
      <c r="M27" s="474"/>
      <c r="N27" s="474"/>
      <c r="O27" s="474"/>
      <c r="P27" s="474"/>
      <c r="Q27" s="474"/>
      <c r="R27" s="474"/>
      <c r="S27" s="474"/>
      <c r="T27" s="474"/>
      <c r="U27" s="474"/>
      <c r="V27" s="474"/>
      <c r="W27" s="474"/>
      <c r="X27" s="474"/>
      <c r="Y27" s="474"/>
      <c r="Z27" s="474"/>
    </row>
    <row r="28" spans="1:73" s="468" customFormat="1" x14ac:dyDescent="0.45">
      <c r="D28" s="673"/>
      <c r="E28" s="674"/>
      <c r="F28" s="726"/>
      <c r="G28" s="727"/>
      <c r="H28" s="727"/>
      <c r="I28" s="690"/>
      <c r="J28" s="474" t="s">
        <v>942</v>
      </c>
      <c r="K28" s="474"/>
      <c r="L28" s="474"/>
      <c r="M28" s="474"/>
      <c r="N28" s="474"/>
      <c r="O28" s="474"/>
      <c r="P28" s="474"/>
      <c r="Q28" s="474"/>
      <c r="R28" s="474"/>
      <c r="S28" s="474"/>
      <c r="T28" s="474"/>
      <c r="U28" s="474"/>
      <c r="V28" s="474"/>
      <c r="W28" s="474"/>
      <c r="X28" s="474"/>
      <c r="Y28" s="474"/>
      <c r="Z28" s="474"/>
    </row>
    <row r="29" spans="1:73" s="468" customFormat="1" x14ac:dyDescent="0.45"/>
    <row r="30" spans="1:73" ht="16.2" x14ac:dyDescent="0.45">
      <c r="A30" s="470" t="s">
        <v>943</v>
      </c>
      <c r="B30" s="468"/>
      <c r="C30" s="468"/>
      <c r="D30" s="468"/>
      <c r="E30" s="468"/>
      <c r="F30" s="468"/>
      <c r="G30" s="468"/>
      <c r="H30" s="468"/>
      <c r="I30" s="468"/>
      <c r="J30" s="468"/>
      <c r="K30" s="468"/>
      <c r="L30" s="468"/>
    </row>
    <row r="31" spans="1:73" ht="13.5" customHeight="1" x14ac:dyDescent="0.45">
      <c r="A31" s="696" t="s">
        <v>944</v>
      </c>
      <c r="B31" s="697"/>
      <c r="C31" s="697"/>
      <c r="D31" s="697"/>
      <c r="E31" s="697"/>
      <c r="F31" s="698" t="s">
        <v>912</v>
      </c>
      <c r="G31" s="698"/>
      <c r="H31" s="698"/>
      <c r="I31" s="698"/>
      <c r="J31" s="699" t="s">
        <v>913</v>
      </c>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0"/>
      <c r="AM31" s="700"/>
      <c r="AN31" s="700"/>
      <c r="AO31" s="700"/>
      <c r="AP31" s="700"/>
      <c r="AQ31" s="700"/>
      <c r="AR31" s="700"/>
      <c r="AS31" s="700"/>
      <c r="AT31" s="700"/>
      <c r="AU31" s="690"/>
      <c r="AV31" s="699" t="s">
        <v>914</v>
      </c>
      <c r="AW31" s="700"/>
      <c r="AX31" s="700"/>
      <c r="AY31" s="700"/>
      <c r="AZ31" s="700"/>
      <c r="BA31" s="700"/>
      <c r="BB31" s="700"/>
      <c r="BC31" s="700"/>
      <c r="BD31" s="700"/>
      <c r="BE31" s="700"/>
      <c r="BF31" s="700"/>
      <c r="BG31" s="700"/>
      <c r="BH31" s="700"/>
      <c r="BI31" s="700"/>
      <c r="BJ31" s="700"/>
      <c r="BK31" s="700"/>
      <c r="BL31" s="700"/>
      <c r="BM31" s="700"/>
      <c r="BN31" s="700"/>
      <c r="BO31" s="700"/>
      <c r="BP31" s="700"/>
      <c r="BQ31" s="690"/>
      <c r="BR31" s="667" t="s">
        <v>915</v>
      </c>
      <c r="BS31" s="668"/>
      <c r="BT31" s="668"/>
      <c r="BU31" s="669"/>
    </row>
    <row r="32" spans="1:73" ht="15" customHeight="1" x14ac:dyDescent="0.45">
      <c r="A32" s="697"/>
      <c r="B32" s="697"/>
      <c r="C32" s="697"/>
      <c r="D32" s="697"/>
      <c r="E32" s="697"/>
      <c r="F32" s="698"/>
      <c r="G32" s="698"/>
      <c r="H32" s="698"/>
      <c r="I32" s="698"/>
      <c r="J32" s="699" t="s">
        <v>916</v>
      </c>
      <c r="K32" s="700"/>
      <c r="L32" s="700"/>
      <c r="M32" s="700"/>
      <c r="N32" s="700"/>
      <c r="O32" s="700"/>
      <c r="P32" s="700"/>
      <c r="Q32" s="700"/>
      <c r="R32" s="700"/>
      <c r="S32" s="700"/>
      <c r="T32" s="700"/>
      <c r="U32" s="700"/>
      <c r="V32" s="700"/>
      <c r="W32" s="700"/>
      <c r="X32" s="700"/>
      <c r="Y32" s="700"/>
      <c r="Z32" s="690"/>
      <c r="AA32" s="699" t="s">
        <v>945</v>
      </c>
      <c r="AB32" s="700"/>
      <c r="AC32" s="700"/>
      <c r="AD32" s="700"/>
      <c r="AE32" s="700"/>
      <c r="AF32" s="700"/>
      <c r="AG32" s="700"/>
      <c r="AH32" s="700"/>
      <c r="AI32" s="700"/>
      <c r="AJ32" s="700"/>
      <c r="AK32" s="700"/>
      <c r="AL32" s="700"/>
      <c r="AM32" s="700"/>
      <c r="AN32" s="700"/>
      <c r="AO32" s="700"/>
      <c r="AP32" s="700"/>
      <c r="AQ32" s="690"/>
      <c r="AR32" s="723" t="s">
        <v>919</v>
      </c>
      <c r="AS32" s="724"/>
      <c r="AT32" s="724"/>
      <c r="AU32" s="725"/>
      <c r="AV32" s="699" t="s">
        <v>916</v>
      </c>
      <c r="AW32" s="700"/>
      <c r="AX32" s="700"/>
      <c r="AY32" s="700"/>
      <c r="AZ32" s="700"/>
      <c r="BA32" s="700"/>
      <c r="BB32" s="700"/>
      <c r="BC32" s="700"/>
      <c r="BD32" s="690"/>
      <c r="BE32" s="699" t="s">
        <v>945</v>
      </c>
      <c r="BF32" s="700"/>
      <c r="BG32" s="700"/>
      <c r="BH32" s="700"/>
      <c r="BI32" s="700"/>
      <c r="BJ32" s="700"/>
      <c r="BK32" s="700"/>
      <c r="BL32" s="700"/>
      <c r="BM32" s="690"/>
      <c r="BN32" s="723" t="s">
        <v>919</v>
      </c>
      <c r="BO32" s="724"/>
      <c r="BP32" s="724"/>
      <c r="BQ32" s="725"/>
      <c r="BR32" s="670"/>
      <c r="BS32" s="671"/>
      <c r="BT32" s="671"/>
      <c r="BU32" s="672"/>
    </row>
    <row r="33" spans="1:73" ht="36.75" customHeight="1" x14ac:dyDescent="0.45">
      <c r="A33" s="697"/>
      <c r="B33" s="697"/>
      <c r="C33" s="697"/>
      <c r="D33" s="697"/>
      <c r="E33" s="697"/>
      <c r="F33" s="698"/>
      <c r="G33" s="698"/>
      <c r="H33" s="698"/>
      <c r="I33" s="698"/>
      <c r="J33" s="683" t="s">
        <v>920</v>
      </c>
      <c r="K33" s="683"/>
      <c r="L33" s="683"/>
      <c r="M33" s="683"/>
      <c r="N33" s="683" t="s">
        <v>921</v>
      </c>
      <c r="O33" s="683"/>
      <c r="P33" s="683"/>
      <c r="Q33" s="683"/>
      <c r="R33" s="699" t="s">
        <v>923</v>
      </c>
      <c r="S33" s="700"/>
      <c r="T33" s="700"/>
      <c r="U33" s="690"/>
      <c r="V33" s="720" t="s">
        <v>946</v>
      </c>
      <c r="W33" s="721"/>
      <c r="X33" s="721"/>
      <c r="Y33" s="721"/>
      <c r="Z33" s="722"/>
      <c r="AA33" s="683" t="s">
        <v>920</v>
      </c>
      <c r="AB33" s="683"/>
      <c r="AC33" s="683"/>
      <c r="AD33" s="683"/>
      <c r="AE33" s="683" t="s">
        <v>921</v>
      </c>
      <c r="AF33" s="683"/>
      <c r="AG33" s="683"/>
      <c r="AH33" s="683"/>
      <c r="AI33" s="683" t="s">
        <v>923</v>
      </c>
      <c r="AJ33" s="683"/>
      <c r="AK33" s="683"/>
      <c r="AL33" s="683"/>
      <c r="AM33" s="720" t="s">
        <v>946</v>
      </c>
      <c r="AN33" s="721"/>
      <c r="AO33" s="721"/>
      <c r="AP33" s="721"/>
      <c r="AQ33" s="722"/>
      <c r="AR33" s="680"/>
      <c r="AS33" s="681"/>
      <c r="AT33" s="681"/>
      <c r="AU33" s="682"/>
      <c r="AV33" s="699" t="s">
        <v>947</v>
      </c>
      <c r="AW33" s="700"/>
      <c r="AX33" s="700"/>
      <c r="AY33" s="690"/>
      <c r="AZ33" s="720" t="s">
        <v>946</v>
      </c>
      <c r="BA33" s="721"/>
      <c r="BB33" s="721"/>
      <c r="BC33" s="721"/>
      <c r="BD33" s="722"/>
      <c r="BE33" s="683" t="s">
        <v>947</v>
      </c>
      <c r="BF33" s="683"/>
      <c r="BG33" s="683"/>
      <c r="BH33" s="683"/>
      <c r="BI33" s="720" t="s">
        <v>946</v>
      </c>
      <c r="BJ33" s="721"/>
      <c r="BK33" s="721"/>
      <c r="BL33" s="721"/>
      <c r="BM33" s="722"/>
      <c r="BN33" s="680"/>
      <c r="BO33" s="681"/>
      <c r="BP33" s="681"/>
      <c r="BQ33" s="682"/>
      <c r="BR33" s="673"/>
      <c r="BS33" s="674"/>
      <c r="BT33" s="674"/>
      <c r="BU33" s="675"/>
    </row>
    <row r="34" spans="1:73" ht="15.75" customHeight="1" x14ac:dyDescent="0.45">
      <c r="A34" s="686" t="s">
        <v>948</v>
      </c>
      <c r="B34" s="687"/>
      <c r="C34" s="687"/>
      <c r="D34" s="687"/>
      <c r="E34" s="687"/>
      <c r="F34" s="688"/>
      <c r="G34" s="689"/>
      <c r="H34" s="689"/>
      <c r="I34" s="690" t="s">
        <v>931</v>
      </c>
      <c r="J34" s="691"/>
      <c r="K34" s="692"/>
      <c r="L34" s="692"/>
      <c r="M34" s="669" t="s">
        <v>932</v>
      </c>
      <c r="N34" s="691"/>
      <c r="O34" s="692"/>
      <c r="P34" s="692"/>
      <c r="Q34" s="669" t="s">
        <v>932</v>
      </c>
      <c r="R34" s="691"/>
      <c r="S34" s="692"/>
      <c r="T34" s="692"/>
      <c r="U34" s="669" t="s">
        <v>932</v>
      </c>
      <c r="V34" s="691"/>
      <c r="W34" s="692"/>
      <c r="X34" s="692"/>
      <c r="Y34" s="692"/>
      <c r="Z34" s="476" t="s">
        <v>932</v>
      </c>
      <c r="AA34" s="691"/>
      <c r="AB34" s="692"/>
      <c r="AC34" s="692"/>
      <c r="AD34" s="669" t="s">
        <v>932</v>
      </c>
      <c r="AE34" s="691"/>
      <c r="AF34" s="692"/>
      <c r="AG34" s="692"/>
      <c r="AH34" s="669" t="s">
        <v>932</v>
      </c>
      <c r="AI34" s="691"/>
      <c r="AJ34" s="692"/>
      <c r="AK34" s="692"/>
      <c r="AL34" s="669" t="s">
        <v>932</v>
      </c>
      <c r="AM34" s="691"/>
      <c r="AN34" s="692"/>
      <c r="AO34" s="692"/>
      <c r="AP34" s="692"/>
      <c r="AQ34" s="476" t="s">
        <v>932</v>
      </c>
      <c r="AR34" s="691"/>
      <c r="AS34" s="692"/>
      <c r="AT34" s="692"/>
      <c r="AU34" s="669" t="s">
        <v>932</v>
      </c>
      <c r="AV34" s="691"/>
      <c r="AW34" s="692"/>
      <c r="AX34" s="692"/>
      <c r="AY34" s="728" t="s">
        <v>932</v>
      </c>
      <c r="AZ34" s="691"/>
      <c r="BA34" s="692"/>
      <c r="BB34" s="692"/>
      <c r="BC34" s="692"/>
      <c r="BD34" s="476" t="s">
        <v>932</v>
      </c>
      <c r="BE34" s="691"/>
      <c r="BF34" s="692"/>
      <c r="BG34" s="692"/>
      <c r="BH34" s="669" t="s">
        <v>932</v>
      </c>
      <c r="BI34" s="691"/>
      <c r="BJ34" s="692"/>
      <c r="BK34" s="692"/>
      <c r="BL34" s="692"/>
      <c r="BM34" s="476" t="s">
        <v>932</v>
      </c>
      <c r="BN34" s="701"/>
      <c r="BO34" s="702"/>
      <c r="BP34" s="702"/>
      <c r="BQ34" s="690" t="s">
        <v>932</v>
      </c>
      <c r="BR34" s="705">
        <f>SUM(J34,N34,R34,V34,AA34,AE34,AI34,AM34,AR34,AV34,AZ34,BE34,BI34,BN34)</f>
        <v>0</v>
      </c>
      <c r="BS34" s="706"/>
      <c r="BT34" s="706"/>
      <c r="BU34" s="690" t="s">
        <v>932</v>
      </c>
    </row>
    <row r="35" spans="1:73" ht="15" customHeight="1" x14ac:dyDescent="0.45">
      <c r="A35" s="686"/>
      <c r="B35" s="687"/>
      <c r="C35" s="687"/>
      <c r="D35" s="687"/>
      <c r="E35" s="687"/>
      <c r="F35" s="688"/>
      <c r="G35" s="689"/>
      <c r="H35" s="689"/>
      <c r="I35" s="690"/>
      <c r="J35" s="693"/>
      <c r="K35" s="694"/>
      <c r="L35" s="694"/>
      <c r="M35" s="675"/>
      <c r="N35" s="693"/>
      <c r="O35" s="694"/>
      <c r="P35" s="694"/>
      <c r="Q35" s="675"/>
      <c r="R35" s="693"/>
      <c r="S35" s="694"/>
      <c r="T35" s="694"/>
      <c r="U35" s="675"/>
      <c r="V35" s="472" t="s">
        <v>949</v>
      </c>
      <c r="W35" s="694"/>
      <c r="X35" s="694"/>
      <c r="Y35" s="694"/>
      <c r="Z35" s="473" t="s">
        <v>950</v>
      </c>
      <c r="AA35" s="693"/>
      <c r="AB35" s="694"/>
      <c r="AC35" s="694"/>
      <c r="AD35" s="675"/>
      <c r="AE35" s="693"/>
      <c r="AF35" s="694"/>
      <c r="AG35" s="694"/>
      <c r="AH35" s="675"/>
      <c r="AI35" s="693"/>
      <c r="AJ35" s="694"/>
      <c r="AK35" s="694"/>
      <c r="AL35" s="675"/>
      <c r="AM35" s="472" t="s">
        <v>949</v>
      </c>
      <c r="AN35" s="694"/>
      <c r="AO35" s="694"/>
      <c r="AP35" s="694"/>
      <c r="AQ35" s="473" t="s">
        <v>950</v>
      </c>
      <c r="AR35" s="693"/>
      <c r="AS35" s="694"/>
      <c r="AT35" s="694"/>
      <c r="AU35" s="675"/>
      <c r="AV35" s="693"/>
      <c r="AW35" s="694"/>
      <c r="AX35" s="694"/>
      <c r="AY35" s="729"/>
      <c r="AZ35" s="472" t="s">
        <v>949</v>
      </c>
      <c r="BA35" s="694"/>
      <c r="BB35" s="694"/>
      <c r="BC35" s="694"/>
      <c r="BD35" s="473" t="s">
        <v>950</v>
      </c>
      <c r="BE35" s="693"/>
      <c r="BF35" s="694"/>
      <c r="BG35" s="694"/>
      <c r="BH35" s="675"/>
      <c r="BI35" s="472" t="s">
        <v>949</v>
      </c>
      <c r="BJ35" s="694"/>
      <c r="BK35" s="694"/>
      <c r="BL35" s="694"/>
      <c r="BM35" s="473" t="s">
        <v>951</v>
      </c>
      <c r="BN35" s="701"/>
      <c r="BO35" s="702"/>
      <c r="BP35" s="702"/>
      <c r="BQ35" s="690"/>
      <c r="BR35" s="705"/>
      <c r="BS35" s="706"/>
      <c r="BT35" s="706"/>
      <c r="BU35" s="690"/>
    </row>
    <row r="36" spans="1:73" x14ac:dyDescent="0.45">
      <c r="A36" s="686" t="s">
        <v>952</v>
      </c>
      <c r="B36" s="687"/>
      <c r="C36" s="687"/>
      <c r="D36" s="687"/>
      <c r="E36" s="687"/>
      <c r="F36" s="703"/>
      <c r="G36" s="704"/>
      <c r="H36" s="704"/>
      <c r="I36" s="690" t="s">
        <v>931</v>
      </c>
      <c r="J36" s="691"/>
      <c r="K36" s="692"/>
      <c r="L36" s="692"/>
      <c r="M36" s="669" t="s">
        <v>932</v>
      </c>
      <c r="N36" s="691"/>
      <c r="O36" s="692"/>
      <c r="P36" s="692"/>
      <c r="Q36" s="669" t="s">
        <v>932</v>
      </c>
      <c r="R36" s="691"/>
      <c r="S36" s="692"/>
      <c r="T36" s="692"/>
      <c r="U36" s="669" t="s">
        <v>932</v>
      </c>
      <c r="V36" s="691"/>
      <c r="W36" s="692"/>
      <c r="X36" s="692"/>
      <c r="Y36" s="692"/>
      <c r="Z36" s="476" t="s">
        <v>932</v>
      </c>
      <c r="AA36" s="691"/>
      <c r="AB36" s="692"/>
      <c r="AC36" s="692"/>
      <c r="AD36" s="669" t="s">
        <v>932</v>
      </c>
      <c r="AE36" s="691"/>
      <c r="AF36" s="692"/>
      <c r="AG36" s="692"/>
      <c r="AH36" s="669" t="s">
        <v>932</v>
      </c>
      <c r="AI36" s="691"/>
      <c r="AJ36" s="692"/>
      <c r="AK36" s="692"/>
      <c r="AL36" s="669" t="s">
        <v>932</v>
      </c>
      <c r="AM36" s="691"/>
      <c r="AN36" s="692"/>
      <c r="AO36" s="692"/>
      <c r="AP36" s="692"/>
      <c r="AQ36" s="476" t="s">
        <v>932</v>
      </c>
      <c r="AR36" s="691"/>
      <c r="AS36" s="692"/>
      <c r="AT36" s="692"/>
      <c r="AU36" s="669" t="s">
        <v>932</v>
      </c>
      <c r="AV36" s="691"/>
      <c r="AW36" s="692"/>
      <c r="AX36" s="692"/>
      <c r="AY36" s="728" t="s">
        <v>932</v>
      </c>
      <c r="AZ36" s="691"/>
      <c r="BA36" s="692"/>
      <c r="BB36" s="692"/>
      <c r="BC36" s="692"/>
      <c r="BD36" s="476" t="s">
        <v>932</v>
      </c>
      <c r="BE36" s="691"/>
      <c r="BF36" s="692"/>
      <c r="BG36" s="692"/>
      <c r="BH36" s="669" t="s">
        <v>932</v>
      </c>
      <c r="BI36" s="691"/>
      <c r="BJ36" s="692"/>
      <c r="BK36" s="692"/>
      <c r="BL36" s="692"/>
      <c r="BM36" s="476" t="s">
        <v>932</v>
      </c>
      <c r="BN36" s="701"/>
      <c r="BO36" s="702"/>
      <c r="BP36" s="702"/>
      <c r="BQ36" s="690" t="s">
        <v>932</v>
      </c>
      <c r="BR36" s="705">
        <f>SUM(J36,N36,R36,V36,AA36,AE36,AI36,AM36,AR36,AV36,AZ36,BE36,BI36,BN36)</f>
        <v>0</v>
      </c>
      <c r="BS36" s="706"/>
      <c r="BT36" s="706"/>
      <c r="BU36" s="690" t="s">
        <v>932</v>
      </c>
    </row>
    <row r="37" spans="1:73" x14ac:dyDescent="0.45">
      <c r="A37" s="686"/>
      <c r="B37" s="687"/>
      <c r="C37" s="687"/>
      <c r="D37" s="687"/>
      <c r="E37" s="687"/>
      <c r="F37" s="688"/>
      <c r="G37" s="689"/>
      <c r="H37" s="689"/>
      <c r="I37" s="690"/>
      <c r="J37" s="693"/>
      <c r="K37" s="694"/>
      <c r="L37" s="694"/>
      <c r="M37" s="675"/>
      <c r="N37" s="693"/>
      <c r="O37" s="694"/>
      <c r="P37" s="694"/>
      <c r="Q37" s="675"/>
      <c r="R37" s="693"/>
      <c r="S37" s="694"/>
      <c r="T37" s="694"/>
      <c r="U37" s="675"/>
      <c r="V37" s="472" t="s">
        <v>949</v>
      </c>
      <c r="W37" s="694"/>
      <c r="X37" s="694"/>
      <c r="Y37" s="694"/>
      <c r="Z37" s="473" t="s">
        <v>950</v>
      </c>
      <c r="AA37" s="693"/>
      <c r="AB37" s="694"/>
      <c r="AC37" s="694"/>
      <c r="AD37" s="675"/>
      <c r="AE37" s="693"/>
      <c r="AF37" s="694"/>
      <c r="AG37" s="694"/>
      <c r="AH37" s="675"/>
      <c r="AI37" s="693"/>
      <c r="AJ37" s="694"/>
      <c r="AK37" s="694"/>
      <c r="AL37" s="675"/>
      <c r="AM37" s="472" t="s">
        <v>949</v>
      </c>
      <c r="AN37" s="694"/>
      <c r="AO37" s="694"/>
      <c r="AP37" s="694"/>
      <c r="AQ37" s="473" t="s">
        <v>950</v>
      </c>
      <c r="AR37" s="693"/>
      <c r="AS37" s="694"/>
      <c r="AT37" s="694"/>
      <c r="AU37" s="675"/>
      <c r="AV37" s="693"/>
      <c r="AW37" s="694"/>
      <c r="AX37" s="694"/>
      <c r="AY37" s="729"/>
      <c r="AZ37" s="472" t="s">
        <v>949</v>
      </c>
      <c r="BA37" s="694"/>
      <c r="BB37" s="694"/>
      <c r="BC37" s="694"/>
      <c r="BD37" s="473" t="s">
        <v>950</v>
      </c>
      <c r="BE37" s="693"/>
      <c r="BF37" s="694"/>
      <c r="BG37" s="694"/>
      <c r="BH37" s="675"/>
      <c r="BI37" s="472" t="s">
        <v>949</v>
      </c>
      <c r="BJ37" s="694"/>
      <c r="BK37" s="694"/>
      <c r="BL37" s="694"/>
      <c r="BM37" s="473" t="s">
        <v>950</v>
      </c>
      <c r="BN37" s="701"/>
      <c r="BO37" s="702"/>
      <c r="BP37" s="702"/>
      <c r="BQ37" s="690"/>
      <c r="BR37" s="705"/>
      <c r="BS37" s="706"/>
      <c r="BT37" s="706"/>
      <c r="BU37" s="690"/>
    </row>
    <row r="38" spans="1:73" x14ac:dyDescent="0.45">
      <c r="A38" s="686" t="s">
        <v>953</v>
      </c>
      <c r="B38" s="687"/>
      <c r="C38" s="687"/>
      <c r="D38" s="687"/>
      <c r="E38" s="687"/>
      <c r="F38" s="688"/>
      <c r="G38" s="689"/>
      <c r="H38" s="689"/>
      <c r="I38" s="690" t="s">
        <v>931</v>
      </c>
      <c r="J38" s="691"/>
      <c r="K38" s="692"/>
      <c r="L38" s="692"/>
      <c r="M38" s="669" t="s">
        <v>932</v>
      </c>
      <c r="N38" s="691"/>
      <c r="O38" s="692"/>
      <c r="P38" s="692"/>
      <c r="Q38" s="669" t="s">
        <v>932</v>
      </c>
      <c r="R38" s="691"/>
      <c r="S38" s="692"/>
      <c r="T38" s="692"/>
      <c r="U38" s="669" t="s">
        <v>932</v>
      </c>
      <c r="V38" s="691"/>
      <c r="W38" s="692"/>
      <c r="X38" s="692"/>
      <c r="Y38" s="692"/>
      <c r="Z38" s="476" t="s">
        <v>932</v>
      </c>
      <c r="AA38" s="691"/>
      <c r="AB38" s="692"/>
      <c r="AC38" s="692"/>
      <c r="AD38" s="669" t="s">
        <v>932</v>
      </c>
      <c r="AE38" s="691"/>
      <c r="AF38" s="692"/>
      <c r="AG38" s="692"/>
      <c r="AH38" s="669" t="s">
        <v>932</v>
      </c>
      <c r="AI38" s="691"/>
      <c r="AJ38" s="692"/>
      <c r="AK38" s="692"/>
      <c r="AL38" s="669" t="s">
        <v>932</v>
      </c>
      <c r="AM38" s="691"/>
      <c r="AN38" s="692"/>
      <c r="AO38" s="692"/>
      <c r="AP38" s="692"/>
      <c r="AQ38" s="476" t="s">
        <v>932</v>
      </c>
      <c r="AR38" s="691"/>
      <c r="AS38" s="692"/>
      <c r="AT38" s="692"/>
      <c r="AU38" s="669" t="s">
        <v>932</v>
      </c>
      <c r="AV38" s="691"/>
      <c r="AW38" s="692"/>
      <c r="AX38" s="692"/>
      <c r="AY38" s="728" t="s">
        <v>932</v>
      </c>
      <c r="AZ38" s="691"/>
      <c r="BA38" s="692"/>
      <c r="BB38" s="692"/>
      <c r="BC38" s="692"/>
      <c r="BD38" s="476" t="s">
        <v>932</v>
      </c>
      <c r="BE38" s="691"/>
      <c r="BF38" s="692"/>
      <c r="BG38" s="692"/>
      <c r="BH38" s="669" t="s">
        <v>932</v>
      </c>
      <c r="BI38" s="691"/>
      <c r="BJ38" s="692"/>
      <c r="BK38" s="692"/>
      <c r="BL38" s="692"/>
      <c r="BM38" s="476" t="s">
        <v>932</v>
      </c>
      <c r="BN38" s="701"/>
      <c r="BO38" s="702"/>
      <c r="BP38" s="702"/>
      <c r="BQ38" s="690" t="s">
        <v>932</v>
      </c>
      <c r="BR38" s="705">
        <f>SUM(J38,N38,R38,V38,AA38,AE38,AI38,AM38,AR38,AV38,AZ38,BE38,BI38,BN38)</f>
        <v>0</v>
      </c>
      <c r="BS38" s="706"/>
      <c r="BT38" s="706"/>
      <c r="BU38" s="690" t="s">
        <v>932</v>
      </c>
    </row>
    <row r="39" spans="1:73" x14ac:dyDescent="0.45">
      <c r="A39" s="686"/>
      <c r="B39" s="687"/>
      <c r="C39" s="687"/>
      <c r="D39" s="687"/>
      <c r="E39" s="687"/>
      <c r="F39" s="688"/>
      <c r="G39" s="689"/>
      <c r="H39" s="689"/>
      <c r="I39" s="690"/>
      <c r="J39" s="693"/>
      <c r="K39" s="694"/>
      <c r="L39" s="694"/>
      <c r="M39" s="675"/>
      <c r="N39" s="693"/>
      <c r="O39" s="694"/>
      <c r="P39" s="694"/>
      <c r="Q39" s="675"/>
      <c r="R39" s="693"/>
      <c r="S39" s="694"/>
      <c r="T39" s="694"/>
      <c r="U39" s="675"/>
      <c r="V39" s="472" t="s">
        <v>949</v>
      </c>
      <c r="W39" s="694"/>
      <c r="X39" s="694"/>
      <c r="Y39" s="694"/>
      <c r="Z39" s="473" t="s">
        <v>950</v>
      </c>
      <c r="AA39" s="693"/>
      <c r="AB39" s="694"/>
      <c r="AC39" s="694"/>
      <c r="AD39" s="675"/>
      <c r="AE39" s="693"/>
      <c r="AF39" s="694"/>
      <c r="AG39" s="694"/>
      <c r="AH39" s="675"/>
      <c r="AI39" s="693"/>
      <c r="AJ39" s="694"/>
      <c r="AK39" s="694"/>
      <c r="AL39" s="675"/>
      <c r="AM39" s="472" t="s">
        <v>949</v>
      </c>
      <c r="AN39" s="694"/>
      <c r="AO39" s="694"/>
      <c r="AP39" s="694"/>
      <c r="AQ39" s="473" t="s">
        <v>950</v>
      </c>
      <c r="AR39" s="693"/>
      <c r="AS39" s="694"/>
      <c r="AT39" s="694"/>
      <c r="AU39" s="675"/>
      <c r="AV39" s="693"/>
      <c r="AW39" s="694"/>
      <c r="AX39" s="694"/>
      <c r="AY39" s="729"/>
      <c r="AZ39" s="472" t="s">
        <v>949</v>
      </c>
      <c r="BA39" s="694"/>
      <c r="BB39" s="694"/>
      <c r="BC39" s="694"/>
      <c r="BD39" s="473" t="s">
        <v>950</v>
      </c>
      <c r="BE39" s="693"/>
      <c r="BF39" s="694"/>
      <c r="BG39" s="694"/>
      <c r="BH39" s="675"/>
      <c r="BI39" s="472" t="s">
        <v>949</v>
      </c>
      <c r="BJ39" s="694"/>
      <c r="BK39" s="694"/>
      <c r="BL39" s="694"/>
      <c r="BM39" s="473" t="s">
        <v>950</v>
      </c>
      <c r="BN39" s="701"/>
      <c r="BO39" s="702"/>
      <c r="BP39" s="702"/>
      <c r="BQ39" s="690"/>
      <c r="BR39" s="705"/>
      <c r="BS39" s="706"/>
      <c r="BT39" s="706"/>
      <c r="BU39" s="690"/>
    </row>
    <row r="40" spans="1:73" x14ac:dyDescent="0.45">
      <c r="A40" s="686" t="s">
        <v>954</v>
      </c>
      <c r="B40" s="687"/>
      <c r="C40" s="687"/>
      <c r="D40" s="687"/>
      <c r="E40" s="687"/>
      <c r="F40" s="688"/>
      <c r="G40" s="689"/>
      <c r="H40" s="689"/>
      <c r="I40" s="690" t="s">
        <v>931</v>
      </c>
      <c r="J40" s="691"/>
      <c r="K40" s="692"/>
      <c r="L40" s="692"/>
      <c r="M40" s="669" t="s">
        <v>932</v>
      </c>
      <c r="N40" s="691"/>
      <c r="O40" s="692"/>
      <c r="P40" s="692"/>
      <c r="Q40" s="669" t="s">
        <v>932</v>
      </c>
      <c r="R40" s="691"/>
      <c r="S40" s="692"/>
      <c r="T40" s="692"/>
      <c r="U40" s="669" t="s">
        <v>932</v>
      </c>
      <c r="V40" s="691"/>
      <c r="W40" s="692"/>
      <c r="X40" s="692"/>
      <c r="Y40" s="692"/>
      <c r="Z40" s="476" t="s">
        <v>932</v>
      </c>
      <c r="AA40" s="691"/>
      <c r="AB40" s="692"/>
      <c r="AC40" s="692"/>
      <c r="AD40" s="669" t="s">
        <v>932</v>
      </c>
      <c r="AE40" s="691"/>
      <c r="AF40" s="692"/>
      <c r="AG40" s="692"/>
      <c r="AH40" s="669" t="s">
        <v>932</v>
      </c>
      <c r="AI40" s="691"/>
      <c r="AJ40" s="692"/>
      <c r="AK40" s="692"/>
      <c r="AL40" s="669" t="s">
        <v>932</v>
      </c>
      <c r="AM40" s="691"/>
      <c r="AN40" s="692"/>
      <c r="AO40" s="692"/>
      <c r="AP40" s="692"/>
      <c r="AQ40" s="476" t="s">
        <v>932</v>
      </c>
      <c r="AR40" s="691"/>
      <c r="AS40" s="692"/>
      <c r="AT40" s="692"/>
      <c r="AU40" s="669" t="s">
        <v>932</v>
      </c>
      <c r="AV40" s="691"/>
      <c r="AW40" s="692"/>
      <c r="AX40" s="692"/>
      <c r="AY40" s="728" t="s">
        <v>932</v>
      </c>
      <c r="AZ40" s="691"/>
      <c r="BA40" s="692"/>
      <c r="BB40" s="692"/>
      <c r="BC40" s="692"/>
      <c r="BD40" s="476" t="s">
        <v>932</v>
      </c>
      <c r="BE40" s="691"/>
      <c r="BF40" s="692"/>
      <c r="BG40" s="692"/>
      <c r="BH40" s="669" t="s">
        <v>932</v>
      </c>
      <c r="BI40" s="691"/>
      <c r="BJ40" s="692"/>
      <c r="BK40" s="692"/>
      <c r="BL40" s="692"/>
      <c r="BM40" s="476" t="s">
        <v>932</v>
      </c>
      <c r="BN40" s="701"/>
      <c r="BO40" s="702"/>
      <c r="BP40" s="702"/>
      <c r="BQ40" s="690" t="s">
        <v>932</v>
      </c>
      <c r="BR40" s="705">
        <f>SUM(J40,N40,R40,V40,AA40,AE40,AI40,AM40,AR40,AV40,AZ40,BE40,BI40,BN40)</f>
        <v>0</v>
      </c>
      <c r="BS40" s="706"/>
      <c r="BT40" s="706"/>
      <c r="BU40" s="690" t="s">
        <v>932</v>
      </c>
    </row>
    <row r="41" spans="1:73" x14ac:dyDescent="0.45">
      <c r="A41" s="686"/>
      <c r="B41" s="687"/>
      <c r="C41" s="687"/>
      <c r="D41" s="687"/>
      <c r="E41" s="687"/>
      <c r="F41" s="688"/>
      <c r="G41" s="689"/>
      <c r="H41" s="689"/>
      <c r="I41" s="690"/>
      <c r="J41" s="693"/>
      <c r="K41" s="694"/>
      <c r="L41" s="694"/>
      <c r="M41" s="675"/>
      <c r="N41" s="693"/>
      <c r="O41" s="694"/>
      <c r="P41" s="694"/>
      <c r="Q41" s="675"/>
      <c r="R41" s="693"/>
      <c r="S41" s="694"/>
      <c r="T41" s="694"/>
      <c r="U41" s="675"/>
      <c r="V41" s="472" t="s">
        <v>949</v>
      </c>
      <c r="W41" s="694"/>
      <c r="X41" s="694"/>
      <c r="Y41" s="694"/>
      <c r="Z41" s="473" t="s">
        <v>950</v>
      </c>
      <c r="AA41" s="693"/>
      <c r="AB41" s="694"/>
      <c r="AC41" s="694"/>
      <c r="AD41" s="675"/>
      <c r="AE41" s="693"/>
      <c r="AF41" s="694"/>
      <c r="AG41" s="694"/>
      <c r="AH41" s="675"/>
      <c r="AI41" s="693"/>
      <c r="AJ41" s="694"/>
      <c r="AK41" s="694"/>
      <c r="AL41" s="675"/>
      <c r="AM41" s="472" t="s">
        <v>949</v>
      </c>
      <c r="AN41" s="694"/>
      <c r="AO41" s="694"/>
      <c r="AP41" s="694"/>
      <c r="AQ41" s="473" t="s">
        <v>950</v>
      </c>
      <c r="AR41" s="693"/>
      <c r="AS41" s="694"/>
      <c r="AT41" s="694"/>
      <c r="AU41" s="675"/>
      <c r="AV41" s="693"/>
      <c r="AW41" s="694"/>
      <c r="AX41" s="694"/>
      <c r="AY41" s="729"/>
      <c r="AZ41" s="472" t="s">
        <v>949</v>
      </c>
      <c r="BA41" s="694"/>
      <c r="BB41" s="694"/>
      <c r="BC41" s="694"/>
      <c r="BD41" s="473" t="s">
        <v>950</v>
      </c>
      <c r="BE41" s="693"/>
      <c r="BF41" s="694"/>
      <c r="BG41" s="694"/>
      <c r="BH41" s="675"/>
      <c r="BI41" s="472" t="s">
        <v>949</v>
      </c>
      <c r="BJ41" s="694"/>
      <c r="BK41" s="694"/>
      <c r="BL41" s="694"/>
      <c r="BM41" s="473" t="s">
        <v>950</v>
      </c>
      <c r="BN41" s="701"/>
      <c r="BO41" s="702"/>
      <c r="BP41" s="702"/>
      <c r="BQ41" s="690"/>
      <c r="BR41" s="705"/>
      <c r="BS41" s="706"/>
      <c r="BT41" s="706"/>
      <c r="BU41" s="690"/>
    </row>
    <row r="42" spans="1:73" x14ac:dyDescent="0.45">
      <c r="A42" s="711" t="s">
        <v>955</v>
      </c>
      <c r="B42" s="712"/>
      <c r="C42" s="712"/>
      <c r="D42" s="712"/>
      <c r="E42" s="712"/>
      <c r="F42" s="688"/>
      <c r="G42" s="689"/>
      <c r="H42" s="689"/>
      <c r="I42" s="690" t="s">
        <v>931</v>
      </c>
      <c r="J42" s="707"/>
      <c r="K42" s="708"/>
      <c r="L42" s="708"/>
      <c r="M42" s="669" t="s">
        <v>932</v>
      </c>
      <c r="N42" s="707"/>
      <c r="O42" s="708"/>
      <c r="P42" s="708"/>
      <c r="Q42" s="669" t="s">
        <v>932</v>
      </c>
      <c r="R42" s="707"/>
      <c r="S42" s="708"/>
      <c r="T42" s="708"/>
      <c r="U42" s="669" t="s">
        <v>932</v>
      </c>
      <c r="V42" s="716"/>
      <c r="W42" s="717"/>
      <c r="X42" s="717"/>
      <c r="Y42" s="717"/>
      <c r="Z42" s="476" t="s">
        <v>932</v>
      </c>
      <c r="AA42" s="707"/>
      <c r="AB42" s="708"/>
      <c r="AC42" s="708"/>
      <c r="AD42" s="669" t="s">
        <v>932</v>
      </c>
      <c r="AE42" s="707"/>
      <c r="AF42" s="708"/>
      <c r="AG42" s="708"/>
      <c r="AH42" s="669" t="s">
        <v>932</v>
      </c>
      <c r="AI42" s="707"/>
      <c r="AJ42" s="708"/>
      <c r="AK42" s="708"/>
      <c r="AL42" s="669" t="s">
        <v>932</v>
      </c>
      <c r="AM42" s="716"/>
      <c r="AN42" s="717"/>
      <c r="AO42" s="717"/>
      <c r="AP42" s="717"/>
      <c r="AQ42" s="476" t="s">
        <v>932</v>
      </c>
      <c r="AR42" s="691"/>
      <c r="AS42" s="692"/>
      <c r="AT42" s="692"/>
      <c r="AU42" s="669" t="s">
        <v>932</v>
      </c>
      <c r="AV42" s="707"/>
      <c r="AW42" s="708"/>
      <c r="AX42" s="708"/>
      <c r="AY42" s="728" t="s">
        <v>932</v>
      </c>
      <c r="AZ42" s="716"/>
      <c r="BA42" s="717"/>
      <c r="BB42" s="717"/>
      <c r="BC42" s="717"/>
      <c r="BD42" s="476" t="s">
        <v>932</v>
      </c>
      <c r="BE42" s="707"/>
      <c r="BF42" s="708"/>
      <c r="BG42" s="708"/>
      <c r="BH42" s="669" t="s">
        <v>932</v>
      </c>
      <c r="BI42" s="716"/>
      <c r="BJ42" s="717"/>
      <c r="BK42" s="717"/>
      <c r="BL42" s="717"/>
      <c r="BM42" s="476" t="s">
        <v>932</v>
      </c>
      <c r="BN42" s="701"/>
      <c r="BO42" s="702"/>
      <c r="BP42" s="702"/>
      <c r="BQ42" s="690" t="s">
        <v>932</v>
      </c>
      <c r="BR42" s="705">
        <f>SUM(AR42,BN42)</f>
        <v>0</v>
      </c>
      <c r="BS42" s="706"/>
      <c r="BT42" s="706"/>
      <c r="BU42" s="690" t="s">
        <v>932</v>
      </c>
    </row>
    <row r="43" spans="1:73" x14ac:dyDescent="0.45">
      <c r="A43" s="711"/>
      <c r="B43" s="712"/>
      <c r="C43" s="712"/>
      <c r="D43" s="712"/>
      <c r="E43" s="712"/>
      <c r="F43" s="688"/>
      <c r="G43" s="689"/>
      <c r="H43" s="689"/>
      <c r="I43" s="690"/>
      <c r="J43" s="709"/>
      <c r="K43" s="710"/>
      <c r="L43" s="710"/>
      <c r="M43" s="675"/>
      <c r="N43" s="709"/>
      <c r="O43" s="710"/>
      <c r="P43" s="710"/>
      <c r="Q43" s="675"/>
      <c r="R43" s="709"/>
      <c r="S43" s="710"/>
      <c r="T43" s="710"/>
      <c r="U43" s="675"/>
      <c r="V43" s="477" t="s">
        <v>949</v>
      </c>
      <c r="W43" s="713"/>
      <c r="X43" s="713"/>
      <c r="Y43" s="713"/>
      <c r="Z43" s="473" t="s">
        <v>950</v>
      </c>
      <c r="AA43" s="709"/>
      <c r="AB43" s="710"/>
      <c r="AC43" s="710"/>
      <c r="AD43" s="675"/>
      <c r="AE43" s="709"/>
      <c r="AF43" s="710"/>
      <c r="AG43" s="710"/>
      <c r="AH43" s="675"/>
      <c r="AI43" s="709"/>
      <c r="AJ43" s="710"/>
      <c r="AK43" s="710"/>
      <c r="AL43" s="675"/>
      <c r="AM43" s="477" t="s">
        <v>949</v>
      </c>
      <c r="AN43" s="713"/>
      <c r="AO43" s="713"/>
      <c r="AP43" s="713"/>
      <c r="AQ43" s="473" t="s">
        <v>950</v>
      </c>
      <c r="AR43" s="693"/>
      <c r="AS43" s="694"/>
      <c r="AT43" s="694"/>
      <c r="AU43" s="675"/>
      <c r="AV43" s="709"/>
      <c r="AW43" s="710"/>
      <c r="AX43" s="710"/>
      <c r="AY43" s="729"/>
      <c r="AZ43" s="477" t="s">
        <v>949</v>
      </c>
      <c r="BA43" s="713"/>
      <c r="BB43" s="713"/>
      <c r="BC43" s="713"/>
      <c r="BD43" s="473" t="s">
        <v>950</v>
      </c>
      <c r="BE43" s="709"/>
      <c r="BF43" s="710"/>
      <c r="BG43" s="710"/>
      <c r="BH43" s="675"/>
      <c r="BI43" s="477" t="s">
        <v>949</v>
      </c>
      <c r="BJ43" s="713"/>
      <c r="BK43" s="713"/>
      <c r="BL43" s="713"/>
      <c r="BM43" s="473" t="s">
        <v>950</v>
      </c>
      <c r="BN43" s="701"/>
      <c r="BO43" s="702"/>
      <c r="BP43" s="702"/>
      <c r="BQ43" s="690"/>
      <c r="BR43" s="705"/>
      <c r="BS43" s="706"/>
      <c r="BT43" s="706"/>
      <c r="BU43" s="690"/>
    </row>
    <row r="44" spans="1:73" x14ac:dyDescent="0.45">
      <c r="A44" s="711"/>
      <c r="B44" s="712"/>
      <c r="C44" s="712"/>
      <c r="D44" s="712"/>
      <c r="E44" s="712"/>
      <c r="F44" s="688"/>
      <c r="G44" s="689"/>
      <c r="H44" s="689"/>
      <c r="I44" s="690" t="s">
        <v>931</v>
      </c>
      <c r="J44" s="691"/>
      <c r="K44" s="692"/>
      <c r="L44" s="692"/>
      <c r="M44" s="669" t="s">
        <v>932</v>
      </c>
      <c r="N44" s="691"/>
      <c r="O44" s="692"/>
      <c r="P44" s="692"/>
      <c r="Q44" s="669" t="s">
        <v>932</v>
      </c>
      <c r="R44" s="691"/>
      <c r="S44" s="692"/>
      <c r="T44" s="692"/>
      <c r="U44" s="669" t="s">
        <v>932</v>
      </c>
      <c r="V44" s="691"/>
      <c r="W44" s="692"/>
      <c r="X44" s="692"/>
      <c r="Y44" s="692"/>
      <c r="Z44" s="476" t="s">
        <v>932</v>
      </c>
      <c r="AA44" s="691"/>
      <c r="AB44" s="692"/>
      <c r="AC44" s="692"/>
      <c r="AD44" s="669" t="s">
        <v>932</v>
      </c>
      <c r="AE44" s="691"/>
      <c r="AF44" s="692"/>
      <c r="AG44" s="692"/>
      <c r="AH44" s="669" t="s">
        <v>932</v>
      </c>
      <c r="AI44" s="691"/>
      <c r="AJ44" s="692"/>
      <c r="AK44" s="692"/>
      <c r="AL44" s="669" t="s">
        <v>932</v>
      </c>
      <c r="AM44" s="691"/>
      <c r="AN44" s="692"/>
      <c r="AO44" s="692"/>
      <c r="AP44" s="692"/>
      <c r="AQ44" s="476" t="s">
        <v>932</v>
      </c>
      <c r="AR44" s="691"/>
      <c r="AS44" s="692"/>
      <c r="AT44" s="692"/>
      <c r="AU44" s="669" t="s">
        <v>932</v>
      </c>
      <c r="AV44" s="691"/>
      <c r="AW44" s="692"/>
      <c r="AX44" s="692"/>
      <c r="AY44" s="728" t="s">
        <v>932</v>
      </c>
      <c r="AZ44" s="691"/>
      <c r="BA44" s="692"/>
      <c r="BB44" s="692"/>
      <c r="BC44" s="692"/>
      <c r="BD44" s="476" t="s">
        <v>932</v>
      </c>
      <c r="BE44" s="691"/>
      <c r="BF44" s="692"/>
      <c r="BG44" s="692"/>
      <c r="BH44" s="669" t="s">
        <v>932</v>
      </c>
      <c r="BI44" s="691"/>
      <c r="BJ44" s="692"/>
      <c r="BK44" s="692"/>
      <c r="BL44" s="692"/>
      <c r="BM44" s="476" t="s">
        <v>932</v>
      </c>
      <c r="BN44" s="701"/>
      <c r="BO44" s="702"/>
      <c r="BP44" s="702"/>
      <c r="BQ44" s="690" t="s">
        <v>932</v>
      </c>
      <c r="BR44" s="705">
        <f>SUM(J44,N44,R44,V44,AA44,AE44,AI44,AM44,AR44,AV44,AZ44,BE44,BI44,BN44)</f>
        <v>0</v>
      </c>
      <c r="BS44" s="706"/>
      <c r="BT44" s="706"/>
      <c r="BU44" s="690" t="s">
        <v>932</v>
      </c>
    </row>
    <row r="45" spans="1:73" x14ac:dyDescent="0.45">
      <c r="A45" s="711"/>
      <c r="B45" s="712"/>
      <c r="C45" s="712"/>
      <c r="D45" s="712"/>
      <c r="E45" s="712"/>
      <c r="F45" s="688"/>
      <c r="G45" s="689"/>
      <c r="H45" s="689"/>
      <c r="I45" s="690"/>
      <c r="J45" s="693"/>
      <c r="K45" s="694"/>
      <c r="L45" s="694"/>
      <c r="M45" s="675"/>
      <c r="N45" s="693"/>
      <c r="O45" s="694"/>
      <c r="P45" s="694"/>
      <c r="Q45" s="675"/>
      <c r="R45" s="693"/>
      <c r="S45" s="694"/>
      <c r="T45" s="694"/>
      <c r="U45" s="675"/>
      <c r="V45" s="477" t="s">
        <v>949</v>
      </c>
      <c r="W45" s="694"/>
      <c r="X45" s="694"/>
      <c r="Y45" s="694"/>
      <c r="Z45" s="473" t="s">
        <v>950</v>
      </c>
      <c r="AA45" s="693"/>
      <c r="AB45" s="694"/>
      <c r="AC45" s="694"/>
      <c r="AD45" s="675"/>
      <c r="AE45" s="693"/>
      <c r="AF45" s="694"/>
      <c r="AG45" s="694"/>
      <c r="AH45" s="675"/>
      <c r="AI45" s="693"/>
      <c r="AJ45" s="694"/>
      <c r="AK45" s="694"/>
      <c r="AL45" s="675"/>
      <c r="AM45" s="477" t="s">
        <v>949</v>
      </c>
      <c r="AN45" s="694"/>
      <c r="AO45" s="694"/>
      <c r="AP45" s="694"/>
      <c r="AQ45" s="473" t="s">
        <v>950</v>
      </c>
      <c r="AR45" s="693"/>
      <c r="AS45" s="694"/>
      <c r="AT45" s="694"/>
      <c r="AU45" s="675"/>
      <c r="AV45" s="693"/>
      <c r="AW45" s="694"/>
      <c r="AX45" s="694"/>
      <c r="AY45" s="729"/>
      <c r="AZ45" s="477" t="s">
        <v>949</v>
      </c>
      <c r="BA45" s="694"/>
      <c r="BB45" s="694"/>
      <c r="BC45" s="694"/>
      <c r="BD45" s="473" t="s">
        <v>950</v>
      </c>
      <c r="BE45" s="693"/>
      <c r="BF45" s="694"/>
      <c r="BG45" s="694"/>
      <c r="BH45" s="675"/>
      <c r="BI45" s="477" t="s">
        <v>949</v>
      </c>
      <c r="BJ45" s="694"/>
      <c r="BK45" s="694"/>
      <c r="BL45" s="694"/>
      <c r="BM45" s="473" t="s">
        <v>950</v>
      </c>
      <c r="BN45" s="701"/>
      <c r="BO45" s="702"/>
      <c r="BP45" s="702"/>
      <c r="BQ45" s="690"/>
      <c r="BR45" s="705"/>
      <c r="BS45" s="706"/>
      <c r="BT45" s="706"/>
      <c r="BU45" s="690"/>
    </row>
    <row r="46" spans="1:73" x14ac:dyDescent="0.45">
      <c r="A46" s="711"/>
      <c r="B46" s="712"/>
      <c r="C46" s="712"/>
      <c r="D46" s="712"/>
      <c r="E46" s="712"/>
      <c r="F46" s="688"/>
      <c r="G46" s="689"/>
      <c r="H46" s="689"/>
      <c r="I46" s="690" t="s">
        <v>931</v>
      </c>
      <c r="J46" s="691"/>
      <c r="K46" s="692"/>
      <c r="L46" s="692"/>
      <c r="M46" s="669" t="s">
        <v>932</v>
      </c>
      <c r="N46" s="691"/>
      <c r="O46" s="692"/>
      <c r="P46" s="692"/>
      <c r="Q46" s="669" t="s">
        <v>932</v>
      </c>
      <c r="R46" s="691"/>
      <c r="S46" s="692"/>
      <c r="T46" s="692"/>
      <c r="U46" s="669" t="s">
        <v>932</v>
      </c>
      <c r="V46" s="691"/>
      <c r="W46" s="692"/>
      <c r="X46" s="692"/>
      <c r="Y46" s="692"/>
      <c r="Z46" s="476" t="s">
        <v>932</v>
      </c>
      <c r="AA46" s="691"/>
      <c r="AB46" s="692"/>
      <c r="AC46" s="692"/>
      <c r="AD46" s="669" t="s">
        <v>932</v>
      </c>
      <c r="AE46" s="691"/>
      <c r="AF46" s="692"/>
      <c r="AG46" s="692"/>
      <c r="AH46" s="669" t="s">
        <v>932</v>
      </c>
      <c r="AI46" s="691"/>
      <c r="AJ46" s="692"/>
      <c r="AK46" s="692"/>
      <c r="AL46" s="669" t="s">
        <v>932</v>
      </c>
      <c r="AM46" s="691"/>
      <c r="AN46" s="692"/>
      <c r="AO46" s="692"/>
      <c r="AP46" s="692"/>
      <c r="AQ46" s="476" t="s">
        <v>932</v>
      </c>
      <c r="AR46" s="691"/>
      <c r="AS46" s="692"/>
      <c r="AT46" s="692"/>
      <c r="AU46" s="669" t="s">
        <v>932</v>
      </c>
      <c r="AV46" s="691"/>
      <c r="AW46" s="692"/>
      <c r="AX46" s="692"/>
      <c r="AY46" s="728" t="s">
        <v>932</v>
      </c>
      <c r="AZ46" s="691"/>
      <c r="BA46" s="692"/>
      <c r="BB46" s="692"/>
      <c r="BC46" s="692"/>
      <c r="BD46" s="476" t="s">
        <v>932</v>
      </c>
      <c r="BE46" s="691"/>
      <c r="BF46" s="692"/>
      <c r="BG46" s="692"/>
      <c r="BH46" s="669" t="s">
        <v>932</v>
      </c>
      <c r="BI46" s="691"/>
      <c r="BJ46" s="692"/>
      <c r="BK46" s="692"/>
      <c r="BL46" s="692"/>
      <c r="BM46" s="476" t="s">
        <v>932</v>
      </c>
      <c r="BN46" s="701"/>
      <c r="BO46" s="702"/>
      <c r="BP46" s="702"/>
      <c r="BQ46" s="690" t="s">
        <v>932</v>
      </c>
      <c r="BR46" s="705">
        <f>SUM(J46,N46,R46,V46,AA46,AE46,AI46,AM46,AR46,AV46,AZ46,BE46,BI46,BN46)</f>
        <v>0</v>
      </c>
      <c r="BS46" s="706"/>
      <c r="BT46" s="706"/>
      <c r="BU46" s="690" t="s">
        <v>932</v>
      </c>
    </row>
    <row r="47" spans="1:73" x14ac:dyDescent="0.45">
      <c r="A47" s="711"/>
      <c r="B47" s="712"/>
      <c r="C47" s="712"/>
      <c r="D47" s="712"/>
      <c r="E47" s="712"/>
      <c r="F47" s="688"/>
      <c r="G47" s="689"/>
      <c r="H47" s="689"/>
      <c r="I47" s="690"/>
      <c r="J47" s="693"/>
      <c r="K47" s="694"/>
      <c r="L47" s="694"/>
      <c r="M47" s="675"/>
      <c r="N47" s="693"/>
      <c r="O47" s="694"/>
      <c r="P47" s="694"/>
      <c r="Q47" s="675"/>
      <c r="R47" s="693"/>
      <c r="S47" s="694"/>
      <c r="T47" s="694"/>
      <c r="U47" s="675"/>
      <c r="V47" s="477" t="s">
        <v>949</v>
      </c>
      <c r="W47" s="694"/>
      <c r="X47" s="694"/>
      <c r="Y47" s="694"/>
      <c r="Z47" s="473" t="s">
        <v>950</v>
      </c>
      <c r="AA47" s="693"/>
      <c r="AB47" s="694"/>
      <c r="AC47" s="694"/>
      <c r="AD47" s="675"/>
      <c r="AE47" s="693"/>
      <c r="AF47" s="694"/>
      <c r="AG47" s="694"/>
      <c r="AH47" s="675"/>
      <c r="AI47" s="693"/>
      <c r="AJ47" s="694"/>
      <c r="AK47" s="694"/>
      <c r="AL47" s="675"/>
      <c r="AM47" s="477" t="s">
        <v>949</v>
      </c>
      <c r="AN47" s="694"/>
      <c r="AO47" s="694"/>
      <c r="AP47" s="694"/>
      <c r="AQ47" s="473" t="s">
        <v>950</v>
      </c>
      <c r="AR47" s="693"/>
      <c r="AS47" s="694"/>
      <c r="AT47" s="694"/>
      <c r="AU47" s="675"/>
      <c r="AV47" s="693"/>
      <c r="AW47" s="694"/>
      <c r="AX47" s="694"/>
      <c r="AY47" s="729"/>
      <c r="AZ47" s="477" t="s">
        <v>949</v>
      </c>
      <c r="BA47" s="694"/>
      <c r="BB47" s="694"/>
      <c r="BC47" s="694"/>
      <c r="BD47" s="473" t="s">
        <v>950</v>
      </c>
      <c r="BE47" s="693"/>
      <c r="BF47" s="694"/>
      <c r="BG47" s="694"/>
      <c r="BH47" s="675"/>
      <c r="BI47" s="477" t="s">
        <v>949</v>
      </c>
      <c r="BJ47" s="694"/>
      <c r="BK47" s="694"/>
      <c r="BL47" s="694"/>
      <c r="BM47" s="473" t="s">
        <v>950</v>
      </c>
      <c r="BN47" s="701"/>
      <c r="BO47" s="702"/>
      <c r="BP47" s="702"/>
      <c r="BQ47" s="690"/>
      <c r="BR47" s="705"/>
      <c r="BS47" s="706"/>
      <c r="BT47" s="706"/>
      <c r="BU47" s="690"/>
    </row>
    <row r="48" spans="1:73" x14ac:dyDescent="0.45">
      <c r="A48" s="711"/>
      <c r="B48" s="712"/>
      <c r="C48" s="712"/>
      <c r="D48" s="712"/>
      <c r="E48" s="712"/>
      <c r="F48" s="688"/>
      <c r="G48" s="689"/>
      <c r="H48" s="689"/>
      <c r="I48" s="690" t="s">
        <v>931</v>
      </c>
      <c r="J48" s="691"/>
      <c r="K48" s="692"/>
      <c r="L48" s="692"/>
      <c r="M48" s="669" t="s">
        <v>932</v>
      </c>
      <c r="N48" s="691"/>
      <c r="O48" s="692"/>
      <c r="P48" s="692"/>
      <c r="Q48" s="669" t="s">
        <v>932</v>
      </c>
      <c r="R48" s="691"/>
      <c r="S48" s="692"/>
      <c r="T48" s="692"/>
      <c r="U48" s="669" t="s">
        <v>932</v>
      </c>
      <c r="V48" s="691"/>
      <c r="W48" s="692"/>
      <c r="X48" s="692"/>
      <c r="Y48" s="692"/>
      <c r="Z48" s="476" t="s">
        <v>932</v>
      </c>
      <c r="AA48" s="691"/>
      <c r="AB48" s="692"/>
      <c r="AC48" s="692"/>
      <c r="AD48" s="669" t="s">
        <v>932</v>
      </c>
      <c r="AE48" s="691"/>
      <c r="AF48" s="692"/>
      <c r="AG48" s="692"/>
      <c r="AH48" s="669" t="s">
        <v>932</v>
      </c>
      <c r="AI48" s="691"/>
      <c r="AJ48" s="692"/>
      <c r="AK48" s="692"/>
      <c r="AL48" s="669" t="s">
        <v>932</v>
      </c>
      <c r="AM48" s="691"/>
      <c r="AN48" s="692"/>
      <c r="AO48" s="692"/>
      <c r="AP48" s="692"/>
      <c r="AQ48" s="476" t="s">
        <v>932</v>
      </c>
      <c r="AR48" s="691"/>
      <c r="AS48" s="692"/>
      <c r="AT48" s="692"/>
      <c r="AU48" s="669" t="s">
        <v>932</v>
      </c>
      <c r="AV48" s="691"/>
      <c r="AW48" s="692"/>
      <c r="AX48" s="692"/>
      <c r="AY48" s="728" t="s">
        <v>932</v>
      </c>
      <c r="AZ48" s="691"/>
      <c r="BA48" s="692"/>
      <c r="BB48" s="692"/>
      <c r="BC48" s="692"/>
      <c r="BD48" s="476" t="s">
        <v>932</v>
      </c>
      <c r="BE48" s="691"/>
      <c r="BF48" s="692"/>
      <c r="BG48" s="692"/>
      <c r="BH48" s="669" t="s">
        <v>932</v>
      </c>
      <c r="BI48" s="691"/>
      <c r="BJ48" s="692"/>
      <c r="BK48" s="692"/>
      <c r="BL48" s="692"/>
      <c r="BM48" s="476" t="s">
        <v>932</v>
      </c>
      <c r="BN48" s="701"/>
      <c r="BO48" s="702"/>
      <c r="BP48" s="702"/>
      <c r="BQ48" s="690" t="s">
        <v>932</v>
      </c>
      <c r="BR48" s="705">
        <f>SUM(J48,N48,R48,V48,AA48,AE48,AI48,AM48,AR48,AV48,AZ48,BE48,BI48,BN48)</f>
        <v>0</v>
      </c>
      <c r="BS48" s="706"/>
      <c r="BT48" s="706"/>
      <c r="BU48" s="690" t="s">
        <v>932</v>
      </c>
    </row>
    <row r="49" spans="1:74" x14ac:dyDescent="0.45">
      <c r="A49" s="711"/>
      <c r="B49" s="712"/>
      <c r="C49" s="712"/>
      <c r="D49" s="712"/>
      <c r="E49" s="712"/>
      <c r="F49" s="688"/>
      <c r="G49" s="689"/>
      <c r="H49" s="689"/>
      <c r="I49" s="690"/>
      <c r="J49" s="693"/>
      <c r="K49" s="694"/>
      <c r="L49" s="694"/>
      <c r="M49" s="675"/>
      <c r="N49" s="693"/>
      <c r="O49" s="694"/>
      <c r="P49" s="694"/>
      <c r="Q49" s="675"/>
      <c r="R49" s="693"/>
      <c r="S49" s="694"/>
      <c r="T49" s="694"/>
      <c r="U49" s="675"/>
      <c r="V49" s="477" t="s">
        <v>949</v>
      </c>
      <c r="W49" s="694"/>
      <c r="X49" s="694"/>
      <c r="Y49" s="694"/>
      <c r="Z49" s="473" t="s">
        <v>950</v>
      </c>
      <c r="AA49" s="693"/>
      <c r="AB49" s="694"/>
      <c r="AC49" s="694"/>
      <c r="AD49" s="675"/>
      <c r="AE49" s="693"/>
      <c r="AF49" s="694"/>
      <c r="AG49" s="694"/>
      <c r="AH49" s="675"/>
      <c r="AI49" s="693"/>
      <c r="AJ49" s="694"/>
      <c r="AK49" s="694"/>
      <c r="AL49" s="675"/>
      <c r="AM49" s="477" t="s">
        <v>949</v>
      </c>
      <c r="AN49" s="694"/>
      <c r="AO49" s="694"/>
      <c r="AP49" s="694"/>
      <c r="AQ49" s="473" t="s">
        <v>950</v>
      </c>
      <c r="AR49" s="693"/>
      <c r="AS49" s="694"/>
      <c r="AT49" s="694"/>
      <c r="AU49" s="675"/>
      <c r="AV49" s="693"/>
      <c r="AW49" s="694"/>
      <c r="AX49" s="694"/>
      <c r="AY49" s="729"/>
      <c r="AZ49" s="477" t="s">
        <v>949</v>
      </c>
      <c r="BA49" s="694"/>
      <c r="BB49" s="694"/>
      <c r="BC49" s="694"/>
      <c r="BD49" s="473" t="s">
        <v>950</v>
      </c>
      <c r="BE49" s="693"/>
      <c r="BF49" s="694"/>
      <c r="BG49" s="694"/>
      <c r="BH49" s="675"/>
      <c r="BI49" s="477" t="s">
        <v>949</v>
      </c>
      <c r="BJ49" s="694"/>
      <c r="BK49" s="694"/>
      <c r="BL49" s="694"/>
      <c r="BM49" s="473" t="s">
        <v>950</v>
      </c>
      <c r="BN49" s="701"/>
      <c r="BO49" s="702"/>
      <c r="BP49" s="702"/>
      <c r="BQ49" s="690"/>
      <c r="BR49" s="705"/>
      <c r="BS49" s="706"/>
      <c r="BT49" s="706"/>
      <c r="BU49" s="690"/>
    </row>
    <row r="50" spans="1:74" x14ac:dyDescent="0.45">
      <c r="A50" s="718"/>
      <c r="B50" s="719"/>
      <c r="C50" s="719"/>
      <c r="D50" s="719"/>
      <c r="E50" s="719"/>
      <c r="F50" s="688"/>
      <c r="G50" s="689"/>
      <c r="H50" s="689"/>
      <c r="I50" s="690" t="s">
        <v>931</v>
      </c>
      <c r="J50" s="691"/>
      <c r="K50" s="692"/>
      <c r="L50" s="692"/>
      <c r="M50" s="669" t="s">
        <v>932</v>
      </c>
      <c r="N50" s="691"/>
      <c r="O50" s="692"/>
      <c r="P50" s="692"/>
      <c r="Q50" s="669" t="s">
        <v>932</v>
      </c>
      <c r="R50" s="691"/>
      <c r="S50" s="692"/>
      <c r="T50" s="692"/>
      <c r="U50" s="669" t="s">
        <v>932</v>
      </c>
      <c r="V50" s="691"/>
      <c r="W50" s="692"/>
      <c r="X50" s="692"/>
      <c r="Y50" s="692"/>
      <c r="Z50" s="476" t="s">
        <v>932</v>
      </c>
      <c r="AA50" s="691"/>
      <c r="AB50" s="692"/>
      <c r="AC50" s="692"/>
      <c r="AD50" s="669" t="s">
        <v>932</v>
      </c>
      <c r="AE50" s="691"/>
      <c r="AF50" s="692"/>
      <c r="AG50" s="692"/>
      <c r="AH50" s="669" t="s">
        <v>932</v>
      </c>
      <c r="AI50" s="691"/>
      <c r="AJ50" s="692"/>
      <c r="AK50" s="692"/>
      <c r="AL50" s="669" t="s">
        <v>932</v>
      </c>
      <c r="AM50" s="691"/>
      <c r="AN50" s="692"/>
      <c r="AO50" s="692"/>
      <c r="AP50" s="692"/>
      <c r="AQ50" s="476" t="s">
        <v>932</v>
      </c>
      <c r="AR50" s="691"/>
      <c r="AS50" s="692"/>
      <c r="AT50" s="692"/>
      <c r="AU50" s="669" t="s">
        <v>932</v>
      </c>
      <c r="AV50" s="691"/>
      <c r="AW50" s="692"/>
      <c r="AX50" s="692"/>
      <c r="AY50" s="728" t="s">
        <v>932</v>
      </c>
      <c r="AZ50" s="691"/>
      <c r="BA50" s="692"/>
      <c r="BB50" s="692"/>
      <c r="BC50" s="692"/>
      <c r="BD50" s="476" t="s">
        <v>932</v>
      </c>
      <c r="BE50" s="691"/>
      <c r="BF50" s="692"/>
      <c r="BG50" s="692"/>
      <c r="BH50" s="669" t="s">
        <v>932</v>
      </c>
      <c r="BI50" s="691"/>
      <c r="BJ50" s="692"/>
      <c r="BK50" s="692"/>
      <c r="BL50" s="692"/>
      <c r="BM50" s="476" t="s">
        <v>932</v>
      </c>
      <c r="BN50" s="701"/>
      <c r="BO50" s="702"/>
      <c r="BP50" s="702"/>
      <c r="BQ50" s="690" t="s">
        <v>932</v>
      </c>
      <c r="BR50" s="705">
        <f>SUM(J50,N50,R50,V50,AA50,AE50,AI50,AM50,AR50,AV50,AZ50,BE50,BI50,BN50)</f>
        <v>0</v>
      </c>
      <c r="BS50" s="706"/>
      <c r="BT50" s="706"/>
      <c r="BU50" s="690" t="s">
        <v>932</v>
      </c>
    </row>
    <row r="51" spans="1:74" x14ac:dyDescent="0.45">
      <c r="A51" s="718"/>
      <c r="B51" s="719"/>
      <c r="C51" s="719"/>
      <c r="D51" s="719"/>
      <c r="E51" s="719"/>
      <c r="F51" s="688"/>
      <c r="G51" s="689"/>
      <c r="H51" s="689"/>
      <c r="I51" s="690"/>
      <c r="J51" s="693"/>
      <c r="K51" s="694"/>
      <c r="L51" s="694"/>
      <c r="M51" s="675"/>
      <c r="N51" s="693"/>
      <c r="O51" s="694"/>
      <c r="P51" s="694"/>
      <c r="Q51" s="675"/>
      <c r="R51" s="693"/>
      <c r="S51" s="694"/>
      <c r="T51" s="694"/>
      <c r="U51" s="675"/>
      <c r="V51" s="477" t="s">
        <v>949</v>
      </c>
      <c r="W51" s="694"/>
      <c r="X51" s="694"/>
      <c r="Y51" s="694"/>
      <c r="Z51" s="473" t="s">
        <v>950</v>
      </c>
      <c r="AA51" s="693"/>
      <c r="AB51" s="694"/>
      <c r="AC51" s="694"/>
      <c r="AD51" s="675"/>
      <c r="AE51" s="693"/>
      <c r="AF51" s="694"/>
      <c r="AG51" s="694"/>
      <c r="AH51" s="675"/>
      <c r="AI51" s="693"/>
      <c r="AJ51" s="694"/>
      <c r="AK51" s="694"/>
      <c r="AL51" s="675"/>
      <c r="AM51" s="477" t="s">
        <v>949</v>
      </c>
      <c r="AN51" s="694"/>
      <c r="AO51" s="694"/>
      <c r="AP51" s="694"/>
      <c r="AQ51" s="473" t="s">
        <v>950</v>
      </c>
      <c r="AR51" s="693"/>
      <c r="AS51" s="694"/>
      <c r="AT51" s="694"/>
      <c r="AU51" s="675"/>
      <c r="AV51" s="693"/>
      <c r="AW51" s="694"/>
      <c r="AX51" s="694"/>
      <c r="AY51" s="729"/>
      <c r="AZ51" s="477" t="s">
        <v>949</v>
      </c>
      <c r="BA51" s="694"/>
      <c r="BB51" s="694"/>
      <c r="BC51" s="694"/>
      <c r="BD51" s="473" t="s">
        <v>950</v>
      </c>
      <c r="BE51" s="693"/>
      <c r="BF51" s="694"/>
      <c r="BG51" s="694"/>
      <c r="BH51" s="675"/>
      <c r="BI51" s="477" t="s">
        <v>949</v>
      </c>
      <c r="BJ51" s="694"/>
      <c r="BK51" s="694"/>
      <c r="BL51" s="694"/>
      <c r="BM51" s="473" t="s">
        <v>950</v>
      </c>
      <c r="BN51" s="701"/>
      <c r="BO51" s="702"/>
      <c r="BP51" s="702"/>
      <c r="BQ51" s="690"/>
      <c r="BR51" s="705"/>
      <c r="BS51" s="706"/>
      <c r="BT51" s="706"/>
      <c r="BU51" s="690"/>
    </row>
    <row r="52" spans="1:74" x14ac:dyDescent="0.45">
      <c r="A52" s="468"/>
      <c r="B52" s="468"/>
      <c r="C52" s="468"/>
      <c r="D52" s="667" t="s">
        <v>915</v>
      </c>
      <c r="E52" s="668"/>
      <c r="F52" s="726">
        <f>SUM(F34:H51)</f>
        <v>0</v>
      </c>
      <c r="G52" s="727"/>
      <c r="H52" s="727"/>
      <c r="I52" s="690" t="s">
        <v>931</v>
      </c>
      <c r="J52" s="478" t="s">
        <v>956</v>
      </c>
      <c r="K52" s="478"/>
      <c r="L52" s="478"/>
      <c r="M52" s="478"/>
      <c r="N52" s="478"/>
      <c r="O52" s="478"/>
      <c r="P52" s="478"/>
      <c r="Q52" s="478"/>
      <c r="R52" s="478"/>
      <c r="S52" s="478"/>
      <c r="T52" s="478"/>
      <c r="U52" s="478"/>
      <c r="V52" s="478"/>
      <c r="W52" s="478"/>
      <c r="X52" s="478"/>
      <c r="Y52" s="468"/>
      <c r="Z52" s="468"/>
      <c r="AA52" s="468"/>
      <c r="AB52" s="468"/>
      <c r="AC52" s="468"/>
      <c r="AD52" s="468"/>
      <c r="AE52" s="468"/>
      <c r="AF52" s="468"/>
      <c r="AG52" s="468"/>
      <c r="AH52" s="468"/>
      <c r="AI52" s="468"/>
      <c r="AJ52" s="468"/>
      <c r="AK52" s="468"/>
      <c r="AL52" s="468"/>
      <c r="AM52" s="468"/>
      <c r="AN52" s="468"/>
      <c r="AO52" s="468"/>
      <c r="AP52" s="468"/>
      <c r="AQ52" s="468"/>
      <c r="AR52" s="468"/>
      <c r="AS52" s="468"/>
      <c r="AT52" s="468"/>
      <c r="AU52" s="468"/>
      <c r="AV52" s="468"/>
      <c r="AW52" s="468"/>
      <c r="AX52" s="468"/>
      <c r="AY52" s="468"/>
      <c r="AZ52" s="468"/>
      <c r="BA52" s="468"/>
      <c r="BB52" s="468"/>
      <c r="BC52" s="468"/>
      <c r="BD52" s="468"/>
      <c r="BE52" s="468"/>
      <c r="BF52" s="468"/>
      <c r="BG52" s="468"/>
      <c r="BH52" s="468"/>
      <c r="BI52" s="468"/>
      <c r="BJ52" s="468"/>
      <c r="BK52" s="468"/>
      <c r="BL52" s="468"/>
      <c r="BM52" s="468"/>
      <c r="BN52" s="468"/>
      <c r="BO52" s="468"/>
      <c r="BP52" s="468"/>
      <c r="BQ52" s="468"/>
      <c r="BR52" s="468"/>
      <c r="BS52" s="468"/>
      <c r="BT52" s="468"/>
      <c r="BU52" s="468"/>
    </row>
    <row r="53" spans="1:74" x14ac:dyDescent="0.45">
      <c r="A53" s="468"/>
      <c r="B53" s="468"/>
      <c r="C53" s="468"/>
      <c r="D53" s="673"/>
      <c r="E53" s="674"/>
      <c r="F53" s="726"/>
      <c r="G53" s="727"/>
      <c r="H53" s="727"/>
      <c r="I53" s="690"/>
      <c r="J53" s="479"/>
      <c r="K53" s="479"/>
      <c r="L53" s="479"/>
      <c r="M53" s="479"/>
      <c r="N53" s="479"/>
      <c r="O53" s="479"/>
      <c r="P53" s="479"/>
      <c r="Q53" s="479"/>
      <c r="R53" s="479"/>
      <c r="S53" s="479"/>
      <c r="T53" s="479"/>
      <c r="U53" s="479"/>
      <c r="V53" s="468"/>
      <c r="W53" s="468"/>
      <c r="X53" s="468"/>
      <c r="Y53" s="468"/>
      <c r="Z53" s="468"/>
      <c r="AA53" s="468"/>
      <c r="AB53" s="468"/>
      <c r="AC53" s="468"/>
      <c r="AD53" s="468"/>
      <c r="AE53" s="468"/>
      <c r="AF53" s="468"/>
      <c r="AG53" s="468"/>
      <c r="AH53" s="468"/>
      <c r="AI53" s="468"/>
      <c r="AJ53" s="468"/>
      <c r="AK53" s="468"/>
      <c r="AL53" s="468"/>
      <c r="AM53" s="468"/>
      <c r="AN53" s="468"/>
      <c r="AO53" s="468"/>
      <c r="AP53" s="468"/>
      <c r="AQ53" s="468"/>
      <c r="AR53" s="468"/>
      <c r="AS53" s="468"/>
      <c r="AT53" s="468"/>
      <c r="AU53" s="468"/>
      <c r="AV53" s="468"/>
      <c r="AW53" s="468"/>
      <c r="AX53" s="468"/>
      <c r="AY53" s="468"/>
      <c r="AZ53" s="468"/>
      <c r="BA53" s="468"/>
      <c r="BB53" s="468"/>
      <c r="BC53" s="468"/>
      <c r="BD53" s="468"/>
      <c r="BE53" s="468"/>
      <c r="BF53" s="468"/>
      <c r="BG53" s="468"/>
      <c r="BH53" s="468"/>
      <c r="BI53" s="468"/>
      <c r="BJ53" s="468"/>
      <c r="BK53" s="468"/>
      <c r="BL53" s="468"/>
      <c r="BM53" s="468"/>
      <c r="BN53" s="468"/>
      <c r="BO53" s="468"/>
      <c r="BP53" s="468"/>
      <c r="BQ53" s="468"/>
      <c r="BR53" s="468"/>
      <c r="BS53" s="468"/>
      <c r="BT53" s="468"/>
      <c r="BU53" s="468"/>
    </row>
    <row r="55" spans="1:74" ht="19.2" x14ac:dyDescent="0.45">
      <c r="A55" s="467" t="s">
        <v>908</v>
      </c>
      <c r="B55" s="468"/>
      <c r="C55" s="468"/>
      <c r="D55" s="468"/>
      <c r="E55" s="468"/>
      <c r="F55" s="468"/>
      <c r="G55" s="468"/>
      <c r="H55" s="468"/>
      <c r="I55" s="468"/>
      <c r="J55" s="468"/>
      <c r="K55" s="468"/>
      <c r="L55" s="468"/>
      <c r="M55" s="468"/>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8"/>
      <c r="AK55" s="468"/>
      <c r="AL55" s="468"/>
      <c r="AM55" s="468"/>
      <c r="AN55" s="468"/>
      <c r="AO55" s="468"/>
      <c r="AP55" s="468"/>
      <c r="AQ55" s="468"/>
      <c r="AR55" s="468"/>
      <c r="AS55" s="468"/>
      <c r="AT55" s="468"/>
      <c r="AU55" s="468"/>
      <c r="AV55" s="468"/>
      <c r="AW55" s="468"/>
      <c r="AX55" s="468"/>
      <c r="AY55" s="468"/>
      <c r="AZ55" s="468"/>
      <c r="BA55" s="468"/>
      <c r="BB55" s="468"/>
      <c r="BC55" s="468"/>
      <c r="BD55" s="468"/>
      <c r="BE55" s="468"/>
      <c r="BF55" s="468"/>
      <c r="BG55" s="468"/>
      <c r="BH55" s="468"/>
      <c r="BI55" s="468"/>
      <c r="BJ55" s="468"/>
      <c r="BK55" s="468"/>
      <c r="BL55" s="468"/>
      <c r="BM55" s="468"/>
      <c r="BN55" s="468"/>
      <c r="BO55" s="468"/>
      <c r="BP55" s="468"/>
      <c r="BQ55" s="468"/>
      <c r="BR55" s="468"/>
      <c r="BS55" s="468"/>
      <c r="BT55" s="468"/>
      <c r="BU55" s="468"/>
      <c r="BV55" s="468"/>
    </row>
    <row r="56" spans="1:74" x14ac:dyDescent="0.45">
      <c r="A56" s="468"/>
      <c r="B56" s="468"/>
      <c r="C56" s="468"/>
      <c r="D56" s="468"/>
      <c r="E56" s="468"/>
      <c r="F56" s="468"/>
      <c r="G56" s="468"/>
      <c r="H56" s="468"/>
      <c r="I56" s="468"/>
      <c r="J56" s="468"/>
      <c r="K56" s="468"/>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8"/>
      <c r="AZ56" s="468"/>
      <c r="BA56" s="468"/>
      <c r="BB56" s="468"/>
      <c r="BC56" s="468"/>
      <c r="BD56" s="468"/>
      <c r="BE56" s="468"/>
      <c r="BF56" s="468"/>
      <c r="BG56" s="468"/>
      <c r="BH56" s="468"/>
      <c r="BI56" s="468"/>
      <c r="BJ56" s="468"/>
      <c r="BK56" s="468"/>
      <c r="BL56" s="468"/>
      <c r="BM56" s="468"/>
      <c r="BN56" s="468"/>
      <c r="BO56" s="468"/>
      <c r="BP56" s="468"/>
      <c r="BQ56" s="468"/>
      <c r="BR56" s="468"/>
      <c r="BS56" s="468"/>
      <c r="BT56" s="468"/>
      <c r="BU56" s="468"/>
      <c r="BV56" s="468"/>
    </row>
    <row r="57" spans="1:74" ht="16.2" x14ac:dyDescent="0.45">
      <c r="A57" s="469" t="s">
        <v>909</v>
      </c>
      <c r="B57" s="468"/>
      <c r="C57" s="468"/>
      <c r="D57" s="468"/>
      <c r="E57" s="468"/>
      <c r="F57" s="468"/>
      <c r="G57" s="468"/>
      <c r="H57" s="468"/>
      <c r="I57" s="468"/>
      <c r="J57" s="468"/>
      <c r="K57" s="468"/>
      <c r="L57" s="468"/>
      <c r="M57" s="468"/>
      <c r="N57" s="468"/>
      <c r="O57" s="468"/>
      <c r="P57" s="468"/>
      <c r="Q57" s="468"/>
      <c r="R57" s="468"/>
      <c r="S57" s="468"/>
      <c r="T57" s="468"/>
      <c r="U57" s="468"/>
      <c r="V57" s="468"/>
      <c r="W57" s="468"/>
      <c r="X57" s="468"/>
      <c r="Y57" s="468"/>
      <c r="Z57" s="468"/>
      <c r="AA57" s="468"/>
      <c r="AB57" s="468"/>
      <c r="AC57" s="468"/>
      <c r="AD57" s="468"/>
      <c r="AE57" s="468"/>
      <c r="AF57" s="468"/>
      <c r="AG57" s="468"/>
      <c r="AH57" s="468"/>
      <c r="AI57" s="468"/>
      <c r="AJ57" s="468"/>
      <c r="AK57" s="468"/>
      <c r="AL57" s="468"/>
      <c r="AM57" s="468"/>
      <c r="AN57" s="468"/>
      <c r="AO57" s="468"/>
      <c r="AP57" s="468"/>
      <c r="AQ57" s="468"/>
      <c r="AR57" s="468"/>
      <c r="AS57" s="468"/>
      <c r="AT57" s="468"/>
      <c r="AU57" s="468"/>
      <c r="AV57" s="468"/>
      <c r="AW57" s="468"/>
      <c r="AX57" s="468"/>
      <c r="AY57" s="468"/>
      <c r="AZ57" s="468"/>
      <c r="BA57" s="468"/>
      <c r="BB57" s="468"/>
      <c r="BC57" s="468"/>
      <c r="BD57" s="468"/>
      <c r="BE57" s="468"/>
      <c r="BF57" s="468"/>
      <c r="BG57" s="468"/>
      <c r="BH57" s="468"/>
      <c r="BI57" s="468"/>
      <c r="BJ57" s="468"/>
      <c r="BK57" s="468"/>
      <c r="BL57" s="468"/>
      <c r="BM57" s="468"/>
      <c r="BN57" s="468"/>
      <c r="BO57" s="468"/>
      <c r="BP57" s="468"/>
      <c r="BQ57" s="468"/>
      <c r="BR57" s="468"/>
      <c r="BS57" s="468"/>
      <c r="BT57" s="468"/>
      <c r="BU57" s="468"/>
      <c r="BV57" s="468"/>
    </row>
    <row r="58" spans="1:74" x14ac:dyDescent="0.45">
      <c r="A58" s="468"/>
      <c r="B58" s="468"/>
      <c r="C58" s="468"/>
      <c r="D58" s="468"/>
      <c r="E58" s="468"/>
      <c r="F58" s="468"/>
      <c r="G58" s="468"/>
      <c r="H58" s="468"/>
      <c r="I58" s="468"/>
      <c r="J58" s="468"/>
      <c r="K58" s="468"/>
      <c r="L58" s="468"/>
      <c r="M58" s="468"/>
      <c r="N58" s="468"/>
      <c r="O58" s="468"/>
      <c r="P58" s="468"/>
      <c r="Q58" s="468"/>
      <c r="R58" s="468"/>
      <c r="S58" s="468"/>
      <c r="T58" s="468"/>
      <c r="U58" s="468"/>
      <c r="V58" s="468"/>
      <c r="W58" s="468"/>
      <c r="X58" s="468"/>
      <c r="Y58" s="468"/>
      <c r="Z58" s="468"/>
      <c r="AA58" s="468"/>
      <c r="AB58" s="468"/>
      <c r="AC58" s="468"/>
      <c r="AD58" s="468"/>
      <c r="AE58" s="468"/>
      <c r="AF58" s="468"/>
      <c r="AG58" s="468"/>
      <c r="AH58" s="468"/>
      <c r="AI58" s="468"/>
      <c r="AJ58" s="468"/>
      <c r="AK58" s="468"/>
      <c r="AL58" s="468"/>
      <c r="AM58" s="468"/>
      <c r="AN58" s="468"/>
      <c r="AO58" s="468"/>
      <c r="AP58" s="468"/>
      <c r="AQ58" s="468"/>
      <c r="AR58" s="468"/>
      <c r="AS58" s="468"/>
      <c r="AT58" s="468"/>
      <c r="AU58" s="468"/>
      <c r="AV58" s="468"/>
      <c r="AW58" s="468"/>
      <c r="AX58" s="468"/>
      <c r="AY58" s="468"/>
      <c r="AZ58" s="468"/>
      <c r="BA58" s="468"/>
      <c r="BB58" s="468"/>
      <c r="BC58" s="468"/>
      <c r="BD58" s="468"/>
      <c r="BE58" s="468"/>
      <c r="BF58" s="468"/>
      <c r="BG58" s="468"/>
      <c r="BH58" s="468"/>
      <c r="BI58" s="468"/>
      <c r="BJ58" s="468"/>
      <c r="BK58" s="468"/>
      <c r="BL58" s="468"/>
      <c r="BM58" s="468"/>
      <c r="BN58" s="468"/>
      <c r="BO58" s="468"/>
      <c r="BP58" s="468"/>
      <c r="BQ58" s="468"/>
      <c r="BR58" s="468"/>
      <c r="BS58" s="468"/>
      <c r="BT58" s="468"/>
      <c r="BU58" s="468"/>
      <c r="BV58" s="468"/>
    </row>
    <row r="59" spans="1:74" ht="16.2" x14ac:dyDescent="0.45">
      <c r="A59" s="470" t="s">
        <v>957</v>
      </c>
      <c r="B59" s="468"/>
      <c r="C59" s="468"/>
      <c r="D59" s="468"/>
      <c r="E59" s="468"/>
      <c r="F59" s="468"/>
      <c r="G59" s="468"/>
      <c r="H59" s="468"/>
      <c r="I59" s="468"/>
      <c r="J59" s="468"/>
      <c r="K59" s="468"/>
      <c r="L59" s="468"/>
      <c r="M59" s="468"/>
      <c r="N59" s="468"/>
      <c r="O59" s="468"/>
      <c r="P59" s="468"/>
      <c r="Q59" s="468"/>
      <c r="R59" s="468"/>
      <c r="S59" s="468"/>
      <c r="T59" s="468"/>
      <c r="U59" s="468"/>
      <c r="V59" s="468"/>
      <c r="W59" s="468"/>
      <c r="X59" s="468"/>
      <c r="Y59" s="468"/>
      <c r="Z59" s="468"/>
      <c r="AA59" s="468"/>
      <c r="AB59" s="468"/>
      <c r="AC59" s="468"/>
      <c r="AD59" s="468"/>
      <c r="AE59" s="468"/>
      <c r="AF59" s="468"/>
      <c r="AG59" s="468"/>
      <c r="AH59" s="468"/>
      <c r="AI59" s="468"/>
      <c r="AJ59" s="468"/>
      <c r="AK59" s="468"/>
      <c r="AL59" s="468"/>
      <c r="AM59" s="468"/>
      <c r="AN59" s="468"/>
      <c r="AO59" s="468"/>
      <c r="AP59" s="468"/>
      <c r="AQ59" s="468"/>
      <c r="AR59" s="468"/>
      <c r="AS59" s="468"/>
      <c r="AT59" s="468"/>
      <c r="AU59" s="468"/>
      <c r="AV59" s="468"/>
      <c r="AW59" s="468"/>
      <c r="AX59" s="468"/>
      <c r="AY59" s="468"/>
      <c r="AZ59" s="468"/>
      <c r="BA59" s="468"/>
      <c r="BB59" s="468"/>
      <c r="BC59" s="468"/>
      <c r="BD59" s="468"/>
      <c r="BE59" s="468"/>
      <c r="BF59" s="468"/>
      <c r="BG59" s="468"/>
      <c r="BH59" s="468"/>
      <c r="BI59" s="468"/>
      <c r="BJ59" s="468"/>
      <c r="BK59" s="468"/>
      <c r="BL59" s="468"/>
      <c r="BM59" s="468"/>
      <c r="BN59" s="468"/>
      <c r="BO59" s="468"/>
      <c r="BP59" s="468"/>
      <c r="BQ59" s="468"/>
      <c r="BR59" s="468"/>
      <c r="BS59" s="468"/>
      <c r="BT59" s="468"/>
      <c r="BU59" s="468"/>
      <c r="BV59" s="468"/>
    </row>
    <row r="60" spans="1:74" ht="13.5" customHeight="1" x14ac:dyDescent="0.45">
      <c r="A60" s="696" t="s">
        <v>911</v>
      </c>
      <c r="B60" s="697"/>
      <c r="C60" s="697"/>
      <c r="D60" s="697"/>
      <c r="E60" s="697"/>
      <c r="F60" s="698" t="s">
        <v>912</v>
      </c>
      <c r="G60" s="698"/>
      <c r="H60" s="698"/>
      <c r="I60" s="698"/>
      <c r="J60" s="699" t="s">
        <v>913</v>
      </c>
      <c r="K60" s="700"/>
      <c r="L60" s="700"/>
      <c r="M60" s="700"/>
      <c r="N60" s="700"/>
      <c r="O60" s="700"/>
      <c r="P60" s="700"/>
      <c r="Q60" s="700"/>
      <c r="R60" s="700"/>
      <c r="S60" s="700"/>
      <c r="T60" s="700"/>
      <c r="U60" s="700"/>
      <c r="V60" s="700"/>
      <c r="W60" s="700"/>
      <c r="X60" s="700"/>
      <c r="Y60" s="700"/>
      <c r="Z60" s="700"/>
      <c r="AA60" s="700"/>
      <c r="AB60" s="700"/>
      <c r="AC60" s="700"/>
      <c r="AD60" s="700"/>
      <c r="AE60" s="700"/>
      <c r="AF60" s="700"/>
      <c r="AG60" s="700"/>
      <c r="AH60" s="700"/>
      <c r="AI60" s="700"/>
      <c r="AJ60" s="700"/>
      <c r="AK60" s="700"/>
      <c r="AL60" s="700"/>
      <c r="AM60" s="700"/>
      <c r="AN60" s="700"/>
      <c r="AO60" s="690"/>
      <c r="AP60" s="683" t="s">
        <v>914</v>
      </c>
      <c r="AQ60" s="683"/>
      <c r="AR60" s="683"/>
      <c r="AS60" s="683"/>
      <c r="AT60" s="683"/>
      <c r="AU60" s="683"/>
      <c r="AV60" s="683"/>
      <c r="AW60" s="683"/>
      <c r="AX60" s="683"/>
      <c r="AY60" s="683"/>
      <c r="AZ60" s="683"/>
      <c r="BA60" s="683"/>
      <c r="BB60" s="683"/>
      <c r="BC60" s="683"/>
      <c r="BD60" s="683"/>
      <c r="BE60" s="683"/>
      <c r="BF60" s="683"/>
      <c r="BG60" s="683"/>
      <c r="BH60" s="683"/>
      <c r="BI60" s="683"/>
      <c r="BJ60" s="683"/>
      <c r="BK60" s="683"/>
      <c r="BL60" s="683"/>
      <c r="BM60" s="683"/>
      <c r="BN60" s="683"/>
      <c r="BO60" s="683"/>
      <c r="BP60" s="683"/>
      <c r="BQ60" s="683"/>
      <c r="BR60" s="667" t="s">
        <v>915</v>
      </c>
      <c r="BS60" s="668"/>
      <c r="BT60" s="668"/>
      <c r="BU60" s="669"/>
      <c r="BV60" s="468"/>
    </row>
    <row r="61" spans="1:74" x14ac:dyDescent="0.45">
      <c r="A61" s="697"/>
      <c r="B61" s="697"/>
      <c r="C61" s="697"/>
      <c r="D61" s="697"/>
      <c r="E61" s="697"/>
      <c r="F61" s="698"/>
      <c r="G61" s="698"/>
      <c r="H61" s="698"/>
      <c r="I61" s="698"/>
      <c r="J61" s="676" t="s">
        <v>916</v>
      </c>
      <c r="K61" s="676"/>
      <c r="L61" s="676"/>
      <c r="M61" s="676"/>
      <c r="N61" s="676"/>
      <c r="O61" s="676"/>
      <c r="P61" s="676"/>
      <c r="Q61" s="676"/>
      <c r="R61" s="676"/>
      <c r="S61" s="676"/>
      <c r="T61" s="676"/>
      <c r="U61" s="676"/>
      <c r="V61" s="676" t="s">
        <v>917</v>
      </c>
      <c r="W61" s="676"/>
      <c r="X61" s="676"/>
      <c r="Y61" s="676"/>
      <c r="Z61" s="676"/>
      <c r="AA61" s="676"/>
      <c r="AB61" s="676"/>
      <c r="AC61" s="676"/>
      <c r="AD61" s="676"/>
      <c r="AE61" s="676"/>
      <c r="AF61" s="676"/>
      <c r="AG61" s="676"/>
      <c r="AH61" s="676"/>
      <c r="AI61" s="676"/>
      <c r="AJ61" s="676"/>
      <c r="AK61" s="676"/>
      <c r="AL61" s="677" t="s">
        <v>918</v>
      </c>
      <c r="AM61" s="678"/>
      <c r="AN61" s="678"/>
      <c r="AO61" s="679"/>
      <c r="AP61" s="683" t="s">
        <v>916</v>
      </c>
      <c r="AQ61" s="683"/>
      <c r="AR61" s="683"/>
      <c r="AS61" s="683"/>
      <c r="AT61" s="683"/>
      <c r="AU61" s="683"/>
      <c r="AV61" s="683" t="s">
        <v>917</v>
      </c>
      <c r="AW61" s="683"/>
      <c r="AX61" s="683"/>
      <c r="AY61" s="683"/>
      <c r="AZ61" s="683"/>
      <c r="BA61" s="683"/>
      <c r="BB61" s="683"/>
      <c r="BC61" s="683"/>
      <c r="BD61" s="683"/>
      <c r="BE61" s="683"/>
      <c r="BF61" s="683"/>
      <c r="BG61" s="683"/>
      <c r="BH61" s="683"/>
      <c r="BI61" s="683"/>
      <c r="BJ61" s="683"/>
      <c r="BK61" s="683"/>
      <c r="BL61" s="683"/>
      <c r="BM61" s="683"/>
      <c r="BN61" s="695" t="s">
        <v>919</v>
      </c>
      <c r="BO61" s="683"/>
      <c r="BP61" s="683"/>
      <c r="BQ61" s="683"/>
      <c r="BR61" s="670"/>
      <c r="BS61" s="671"/>
      <c r="BT61" s="671"/>
      <c r="BU61" s="672"/>
      <c r="BV61" s="468"/>
    </row>
    <row r="62" spans="1:74" ht="32.25" customHeight="1" x14ac:dyDescent="0.45">
      <c r="A62" s="697"/>
      <c r="B62" s="697"/>
      <c r="C62" s="697"/>
      <c r="D62" s="697"/>
      <c r="E62" s="697"/>
      <c r="F62" s="698"/>
      <c r="G62" s="698"/>
      <c r="H62" s="698"/>
      <c r="I62" s="698"/>
      <c r="J62" s="683" t="s">
        <v>920</v>
      </c>
      <c r="K62" s="683"/>
      <c r="L62" s="683"/>
      <c r="M62" s="683"/>
      <c r="N62" s="683" t="s">
        <v>921</v>
      </c>
      <c r="O62" s="683"/>
      <c r="P62" s="683"/>
      <c r="Q62" s="683"/>
      <c r="R62" s="683" t="s">
        <v>922</v>
      </c>
      <c r="S62" s="683"/>
      <c r="T62" s="683"/>
      <c r="U62" s="683"/>
      <c r="V62" s="683" t="s">
        <v>920</v>
      </c>
      <c r="W62" s="683"/>
      <c r="X62" s="683"/>
      <c r="Y62" s="683"/>
      <c r="Z62" s="683" t="s">
        <v>921</v>
      </c>
      <c r="AA62" s="683"/>
      <c r="AB62" s="683"/>
      <c r="AC62" s="683"/>
      <c r="AD62" s="683" t="s">
        <v>923</v>
      </c>
      <c r="AE62" s="683"/>
      <c r="AF62" s="683"/>
      <c r="AG62" s="683"/>
      <c r="AH62" s="698" t="s">
        <v>924</v>
      </c>
      <c r="AI62" s="698"/>
      <c r="AJ62" s="698"/>
      <c r="AK62" s="698"/>
      <c r="AL62" s="680"/>
      <c r="AM62" s="681"/>
      <c r="AN62" s="681"/>
      <c r="AO62" s="682"/>
      <c r="AP62" s="683" t="s">
        <v>925</v>
      </c>
      <c r="AQ62" s="683"/>
      <c r="AR62" s="683"/>
      <c r="AS62" s="683"/>
      <c r="AT62" s="683"/>
      <c r="AU62" s="683"/>
      <c r="AV62" s="683" t="s">
        <v>926</v>
      </c>
      <c r="AW62" s="683"/>
      <c r="AX62" s="683"/>
      <c r="AY62" s="683"/>
      <c r="AZ62" s="683" t="s">
        <v>927</v>
      </c>
      <c r="BA62" s="683"/>
      <c r="BB62" s="683"/>
      <c r="BC62" s="683"/>
      <c r="BD62" s="684" t="s">
        <v>928</v>
      </c>
      <c r="BE62" s="684"/>
      <c r="BF62" s="684"/>
      <c r="BG62" s="684"/>
      <c r="BH62" s="695" t="s">
        <v>929</v>
      </c>
      <c r="BI62" s="695"/>
      <c r="BJ62" s="695"/>
      <c r="BK62" s="695"/>
      <c r="BL62" s="695"/>
      <c r="BM62" s="695"/>
      <c r="BN62" s="683"/>
      <c r="BO62" s="683"/>
      <c r="BP62" s="683"/>
      <c r="BQ62" s="683"/>
      <c r="BR62" s="673"/>
      <c r="BS62" s="674"/>
      <c r="BT62" s="674"/>
      <c r="BU62" s="675"/>
      <c r="BV62" s="468"/>
    </row>
    <row r="63" spans="1:74" x14ac:dyDescent="0.45">
      <c r="A63" s="730" t="s">
        <v>958</v>
      </c>
      <c r="B63" s="731"/>
      <c r="C63" s="731"/>
      <c r="D63" s="731"/>
      <c r="E63" s="731"/>
      <c r="F63" s="688"/>
      <c r="G63" s="689"/>
      <c r="H63" s="689"/>
      <c r="I63" s="690" t="s">
        <v>931</v>
      </c>
      <c r="J63" s="691"/>
      <c r="K63" s="692"/>
      <c r="L63" s="692"/>
      <c r="M63" s="669" t="s">
        <v>932</v>
      </c>
      <c r="N63" s="691"/>
      <c r="O63" s="692"/>
      <c r="P63" s="692"/>
      <c r="Q63" s="669" t="s">
        <v>932</v>
      </c>
      <c r="R63" s="691"/>
      <c r="S63" s="692"/>
      <c r="T63" s="692"/>
      <c r="U63" s="669" t="s">
        <v>932</v>
      </c>
      <c r="V63" s="691"/>
      <c r="W63" s="692"/>
      <c r="X63" s="692"/>
      <c r="Y63" s="669" t="s">
        <v>932</v>
      </c>
      <c r="Z63" s="691"/>
      <c r="AA63" s="692"/>
      <c r="AB63" s="692"/>
      <c r="AC63" s="669" t="s">
        <v>932</v>
      </c>
      <c r="AD63" s="691"/>
      <c r="AE63" s="692"/>
      <c r="AF63" s="692"/>
      <c r="AG63" s="669" t="s">
        <v>932</v>
      </c>
      <c r="AH63" s="691"/>
      <c r="AI63" s="692"/>
      <c r="AJ63" s="692"/>
      <c r="AK63" s="669" t="s">
        <v>932</v>
      </c>
      <c r="AL63" s="691"/>
      <c r="AM63" s="692"/>
      <c r="AN63" s="692"/>
      <c r="AO63" s="669" t="s">
        <v>932</v>
      </c>
      <c r="AP63" s="691"/>
      <c r="AQ63" s="692"/>
      <c r="AR63" s="692"/>
      <c r="AS63" s="692"/>
      <c r="AT63" s="692"/>
      <c r="AU63" s="471" t="s">
        <v>932</v>
      </c>
      <c r="AV63" s="691"/>
      <c r="AW63" s="692"/>
      <c r="AX63" s="692"/>
      <c r="AY63" s="669" t="s">
        <v>932</v>
      </c>
      <c r="AZ63" s="691"/>
      <c r="BA63" s="692"/>
      <c r="BB63" s="692"/>
      <c r="BC63" s="669" t="s">
        <v>932</v>
      </c>
      <c r="BD63" s="701"/>
      <c r="BE63" s="702"/>
      <c r="BF63" s="702"/>
      <c r="BG63" s="690" t="s">
        <v>932</v>
      </c>
      <c r="BH63" s="691"/>
      <c r="BI63" s="692"/>
      <c r="BJ63" s="692"/>
      <c r="BK63" s="692"/>
      <c r="BL63" s="692"/>
      <c r="BM63" s="471" t="s">
        <v>932</v>
      </c>
      <c r="BN63" s="701"/>
      <c r="BO63" s="702"/>
      <c r="BP63" s="702"/>
      <c r="BQ63" s="690" t="s">
        <v>932</v>
      </c>
      <c r="BR63" s="705">
        <f>SUM(J63,N63,R63,V63,Z63,AD63,AH63,AL63,AP63,AV63,AZ63,BD63,BH63,BN63)</f>
        <v>0</v>
      </c>
      <c r="BS63" s="706"/>
      <c r="BT63" s="706"/>
      <c r="BU63" s="690" t="s">
        <v>932</v>
      </c>
      <c r="BV63" s="468"/>
    </row>
    <row r="64" spans="1:74" x14ac:dyDescent="0.45">
      <c r="A64" s="730"/>
      <c r="B64" s="731"/>
      <c r="C64" s="731"/>
      <c r="D64" s="731"/>
      <c r="E64" s="731"/>
      <c r="F64" s="688"/>
      <c r="G64" s="689"/>
      <c r="H64" s="689"/>
      <c r="I64" s="690"/>
      <c r="J64" s="693"/>
      <c r="K64" s="694"/>
      <c r="L64" s="694"/>
      <c r="M64" s="675"/>
      <c r="N64" s="693"/>
      <c r="O64" s="694"/>
      <c r="P64" s="694"/>
      <c r="Q64" s="675"/>
      <c r="R64" s="693"/>
      <c r="S64" s="694"/>
      <c r="T64" s="694"/>
      <c r="U64" s="675"/>
      <c r="V64" s="693"/>
      <c r="W64" s="694"/>
      <c r="X64" s="694"/>
      <c r="Y64" s="675"/>
      <c r="Z64" s="693"/>
      <c r="AA64" s="694"/>
      <c r="AB64" s="694"/>
      <c r="AC64" s="675"/>
      <c r="AD64" s="693"/>
      <c r="AE64" s="694"/>
      <c r="AF64" s="694"/>
      <c r="AG64" s="675"/>
      <c r="AH64" s="693"/>
      <c r="AI64" s="694"/>
      <c r="AJ64" s="694"/>
      <c r="AK64" s="675"/>
      <c r="AL64" s="693"/>
      <c r="AM64" s="694"/>
      <c r="AN64" s="694"/>
      <c r="AO64" s="675"/>
      <c r="AP64" s="472" t="s">
        <v>933</v>
      </c>
      <c r="AQ64" s="694"/>
      <c r="AR64" s="694"/>
      <c r="AS64" s="694"/>
      <c r="AT64" s="694"/>
      <c r="AU64" s="473" t="s">
        <v>934</v>
      </c>
      <c r="AV64" s="693"/>
      <c r="AW64" s="694"/>
      <c r="AX64" s="694"/>
      <c r="AY64" s="675"/>
      <c r="AZ64" s="693"/>
      <c r="BA64" s="694"/>
      <c r="BB64" s="694"/>
      <c r="BC64" s="675"/>
      <c r="BD64" s="701"/>
      <c r="BE64" s="702"/>
      <c r="BF64" s="702"/>
      <c r="BG64" s="690"/>
      <c r="BH64" s="472" t="s">
        <v>933</v>
      </c>
      <c r="BI64" s="694"/>
      <c r="BJ64" s="694"/>
      <c r="BK64" s="694"/>
      <c r="BL64" s="694"/>
      <c r="BM64" s="473" t="s">
        <v>934</v>
      </c>
      <c r="BN64" s="701"/>
      <c r="BO64" s="702"/>
      <c r="BP64" s="702"/>
      <c r="BQ64" s="690"/>
      <c r="BR64" s="705"/>
      <c r="BS64" s="706"/>
      <c r="BT64" s="706"/>
      <c r="BU64" s="690"/>
      <c r="BV64" s="468"/>
    </row>
    <row r="65" spans="1:74" x14ac:dyDescent="0.45">
      <c r="A65" s="730" t="s">
        <v>959</v>
      </c>
      <c r="B65" s="731"/>
      <c r="C65" s="731"/>
      <c r="D65" s="731"/>
      <c r="E65" s="731"/>
      <c r="F65" s="703"/>
      <c r="G65" s="704"/>
      <c r="H65" s="704"/>
      <c r="I65" s="690" t="s">
        <v>931</v>
      </c>
      <c r="J65" s="691"/>
      <c r="K65" s="692"/>
      <c r="L65" s="692"/>
      <c r="M65" s="669" t="s">
        <v>932</v>
      </c>
      <c r="N65" s="691"/>
      <c r="O65" s="692"/>
      <c r="P65" s="692"/>
      <c r="Q65" s="669" t="s">
        <v>932</v>
      </c>
      <c r="R65" s="691"/>
      <c r="S65" s="692"/>
      <c r="T65" s="692"/>
      <c r="U65" s="669" t="s">
        <v>932</v>
      </c>
      <c r="V65" s="691"/>
      <c r="W65" s="692"/>
      <c r="X65" s="692"/>
      <c r="Y65" s="669" t="s">
        <v>932</v>
      </c>
      <c r="Z65" s="691"/>
      <c r="AA65" s="692"/>
      <c r="AB65" s="692"/>
      <c r="AC65" s="669" t="s">
        <v>932</v>
      </c>
      <c r="AD65" s="691"/>
      <c r="AE65" s="692"/>
      <c r="AF65" s="692"/>
      <c r="AG65" s="669" t="s">
        <v>932</v>
      </c>
      <c r="AH65" s="691"/>
      <c r="AI65" s="692"/>
      <c r="AJ65" s="692"/>
      <c r="AK65" s="669" t="s">
        <v>932</v>
      </c>
      <c r="AL65" s="691"/>
      <c r="AM65" s="692"/>
      <c r="AN65" s="692"/>
      <c r="AO65" s="669" t="s">
        <v>932</v>
      </c>
      <c r="AP65" s="691"/>
      <c r="AQ65" s="692"/>
      <c r="AR65" s="692"/>
      <c r="AS65" s="692"/>
      <c r="AT65" s="692"/>
      <c r="AU65" s="471" t="s">
        <v>932</v>
      </c>
      <c r="AV65" s="691"/>
      <c r="AW65" s="692"/>
      <c r="AX65" s="692"/>
      <c r="AY65" s="669" t="s">
        <v>932</v>
      </c>
      <c r="AZ65" s="691"/>
      <c r="BA65" s="692"/>
      <c r="BB65" s="692"/>
      <c r="BC65" s="669" t="s">
        <v>932</v>
      </c>
      <c r="BD65" s="701"/>
      <c r="BE65" s="702"/>
      <c r="BF65" s="702"/>
      <c r="BG65" s="690" t="s">
        <v>932</v>
      </c>
      <c r="BH65" s="691"/>
      <c r="BI65" s="692"/>
      <c r="BJ65" s="692"/>
      <c r="BK65" s="692"/>
      <c r="BL65" s="692"/>
      <c r="BM65" s="471" t="s">
        <v>932</v>
      </c>
      <c r="BN65" s="701"/>
      <c r="BO65" s="702"/>
      <c r="BP65" s="702"/>
      <c r="BQ65" s="690" t="s">
        <v>932</v>
      </c>
      <c r="BR65" s="705">
        <f>SUM(J65,N65,R65,V65,Z65,AD65,AH65,AL65,AP65,AV65,AZ65,BD65,BH65,BN65)</f>
        <v>0</v>
      </c>
      <c r="BS65" s="706"/>
      <c r="BT65" s="706"/>
      <c r="BU65" s="690" t="s">
        <v>932</v>
      </c>
      <c r="BV65" s="468"/>
    </row>
    <row r="66" spans="1:74" x14ac:dyDescent="0.45">
      <c r="A66" s="730"/>
      <c r="B66" s="731"/>
      <c r="C66" s="731"/>
      <c r="D66" s="731"/>
      <c r="E66" s="731"/>
      <c r="F66" s="688"/>
      <c r="G66" s="689"/>
      <c r="H66" s="689"/>
      <c r="I66" s="690"/>
      <c r="J66" s="693"/>
      <c r="K66" s="694"/>
      <c r="L66" s="694"/>
      <c r="M66" s="675"/>
      <c r="N66" s="693"/>
      <c r="O66" s="694"/>
      <c r="P66" s="694"/>
      <c r="Q66" s="675"/>
      <c r="R66" s="693"/>
      <c r="S66" s="694"/>
      <c r="T66" s="694"/>
      <c r="U66" s="675"/>
      <c r="V66" s="693"/>
      <c r="W66" s="694"/>
      <c r="X66" s="694"/>
      <c r="Y66" s="675"/>
      <c r="Z66" s="693"/>
      <c r="AA66" s="694"/>
      <c r="AB66" s="694"/>
      <c r="AC66" s="675"/>
      <c r="AD66" s="693"/>
      <c r="AE66" s="694"/>
      <c r="AF66" s="694"/>
      <c r="AG66" s="675"/>
      <c r="AH66" s="693"/>
      <c r="AI66" s="694"/>
      <c r="AJ66" s="694"/>
      <c r="AK66" s="675"/>
      <c r="AL66" s="693"/>
      <c r="AM66" s="694"/>
      <c r="AN66" s="694"/>
      <c r="AO66" s="675"/>
      <c r="AP66" s="472" t="s">
        <v>933</v>
      </c>
      <c r="AQ66" s="694"/>
      <c r="AR66" s="694"/>
      <c r="AS66" s="694"/>
      <c r="AT66" s="694"/>
      <c r="AU66" s="473" t="s">
        <v>934</v>
      </c>
      <c r="AV66" s="693"/>
      <c r="AW66" s="694"/>
      <c r="AX66" s="694"/>
      <c r="AY66" s="675"/>
      <c r="AZ66" s="693"/>
      <c r="BA66" s="694"/>
      <c r="BB66" s="694"/>
      <c r="BC66" s="675"/>
      <c r="BD66" s="701"/>
      <c r="BE66" s="702"/>
      <c r="BF66" s="702"/>
      <c r="BG66" s="690"/>
      <c r="BH66" s="472" t="s">
        <v>933</v>
      </c>
      <c r="BI66" s="694"/>
      <c r="BJ66" s="694"/>
      <c r="BK66" s="694"/>
      <c r="BL66" s="694"/>
      <c r="BM66" s="473" t="s">
        <v>934</v>
      </c>
      <c r="BN66" s="701"/>
      <c r="BO66" s="702"/>
      <c r="BP66" s="702"/>
      <c r="BQ66" s="690"/>
      <c r="BR66" s="705"/>
      <c r="BS66" s="706"/>
      <c r="BT66" s="706"/>
      <c r="BU66" s="690"/>
      <c r="BV66" s="468"/>
    </row>
    <row r="67" spans="1:74" x14ac:dyDescent="0.45">
      <c r="A67" s="730" t="s">
        <v>960</v>
      </c>
      <c r="B67" s="731"/>
      <c r="C67" s="731"/>
      <c r="D67" s="731"/>
      <c r="E67" s="731"/>
      <c r="F67" s="688"/>
      <c r="G67" s="689"/>
      <c r="H67" s="689"/>
      <c r="I67" s="690" t="s">
        <v>931</v>
      </c>
      <c r="J67" s="691"/>
      <c r="K67" s="692"/>
      <c r="L67" s="692"/>
      <c r="M67" s="669" t="s">
        <v>932</v>
      </c>
      <c r="N67" s="691"/>
      <c r="O67" s="692"/>
      <c r="P67" s="692"/>
      <c r="Q67" s="669" t="s">
        <v>932</v>
      </c>
      <c r="R67" s="691"/>
      <c r="S67" s="692"/>
      <c r="T67" s="692"/>
      <c r="U67" s="669" t="s">
        <v>932</v>
      </c>
      <c r="V67" s="691"/>
      <c r="W67" s="692"/>
      <c r="X67" s="692"/>
      <c r="Y67" s="669" t="s">
        <v>932</v>
      </c>
      <c r="Z67" s="691"/>
      <c r="AA67" s="692"/>
      <c r="AB67" s="692"/>
      <c r="AC67" s="669" t="s">
        <v>932</v>
      </c>
      <c r="AD67" s="691"/>
      <c r="AE67" s="692"/>
      <c r="AF67" s="692"/>
      <c r="AG67" s="669" t="s">
        <v>932</v>
      </c>
      <c r="AH67" s="691"/>
      <c r="AI67" s="692"/>
      <c r="AJ67" s="692"/>
      <c r="AK67" s="669" t="s">
        <v>932</v>
      </c>
      <c r="AL67" s="691"/>
      <c r="AM67" s="692"/>
      <c r="AN67" s="692"/>
      <c r="AO67" s="669" t="s">
        <v>932</v>
      </c>
      <c r="AP67" s="691"/>
      <c r="AQ67" s="692"/>
      <c r="AR67" s="692"/>
      <c r="AS67" s="692"/>
      <c r="AT67" s="692"/>
      <c r="AU67" s="471" t="s">
        <v>932</v>
      </c>
      <c r="AV67" s="691"/>
      <c r="AW67" s="692"/>
      <c r="AX67" s="692"/>
      <c r="AY67" s="669" t="s">
        <v>932</v>
      </c>
      <c r="AZ67" s="691"/>
      <c r="BA67" s="692"/>
      <c r="BB67" s="692"/>
      <c r="BC67" s="669" t="s">
        <v>932</v>
      </c>
      <c r="BD67" s="701"/>
      <c r="BE67" s="702"/>
      <c r="BF67" s="702"/>
      <c r="BG67" s="690" t="s">
        <v>932</v>
      </c>
      <c r="BH67" s="691"/>
      <c r="BI67" s="692"/>
      <c r="BJ67" s="692"/>
      <c r="BK67" s="692"/>
      <c r="BL67" s="692"/>
      <c r="BM67" s="471" t="s">
        <v>932</v>
      </c>
      <c r="BN67" s="701"/>
      <c r="BO67" s="702"/>
      <c r="BP67" s="702"/>
      <c r="BQ67" s="690" t="s">
        <v>932</v>
      </c>
      <c r="BR67" s="705">
        <f>SUM(J67,N67,R67,V67,Z67,AD67,AH67,AL67,AP67,AV67,AZ67,BD67,BH67,BN67)</f>
        <v>0</v>
      </c>
      <c r="BS67" s="706"/>
      <c r="BT67" s="706"/>
      <c r="BU67" s="690" t="s">
        <v>932</v>
      </c>
      <c r="BV67" s="468"/>
    </row>
    <row r="68" spans="1:74" x14ac:dyDescent="0.45">
      <c r="A68" s="730"/>
      <c r="B68" s="731"/>
      <c r="C68" s="731"/>
      <c r="D68" s="731"/>
      <c r="E68" s="731"/>
      <c r="F68" s="688"/>
      <c r="G68" s="689"/>
      <c r="H68" s="689"/>
      <c r="I68" s="690"/>
      <c r="J68" s="693"/>
      <c r="K68" s="694"/>
      <c r="L68" s="694"/>
      <c r="M68" s="675"/>
      <c r="N68" s="693"/>
      <c r="O68" s="694"/>
      <c r="P68" s="694"/>
      <c r="Q68" s="675"/>
      <c r="R68" s="693"/>
      <c r="S68" s="694"/>
      <c r="T68" s="694"/>
      <c r="U68" s="675"/>
      <c r="V68" s="693"/>
      <c r="W68" s="694"/>
      <c r="X68" s="694"/>
      <c r="Y68" s="675"/>
      <c r="Z68" s="693"/>
      <c r="AA68" s="694"/>
      <c r="AB68" s="694"/>
      <c r="AC68" s="675"/>
      <c r="AD68" s="693"/>
      <c r="AE68" s="694"/>
      <c r="AF68" s="694"/>
      <c r="AG68" s="675"/>
      <c r="AH68" s="693"/>
      <c r="AI68" s="694"/>
      <c r="AJ68" s="694"/>
      <c r="AK68" s="675"/>
      <c r="AL68" s="693"/>
      <c r="AM68" s="694"/>
      <c r="AN68" s="694"/>
      <c r="AO68" s="675"/>
      <c r="AP68" s="472" t="s">
        <v>933</v>
      </c>
      <c r="AQ68" s="694"/>
      <c r="AR68" s="694"/>
      <c r="AS68" s="694"/>
      <c r="AT68" s="694"/>
      <c r="AU68" s="473" t="s">
        <v>934</v>
      </c>
      <c r="AV68" s="693"/>
      <c r="AW68" s="694"/>
      <c r="AX68" s="694"/>
      <c r="AY68" s="675"/>
      <c r="AZ68" s="693"/>
      <c r="BA68" s="694"/>
      <c r="BB68" s="694"/>
      <c r="BC68" s="675"/>
      <c r="BD68" s="701"/>
      <c r="BE68" s="702"/>
      <c r="BF68" s="702"/>
      <c r="BG68" s="690"/>
      <c r="BH68" s="472" t="s">
        <v>933</v>
      </c>
      <c r="BI68" s="694"/>
      <c r="BJ68" s="694"/>
      <c r="BK68" s="694"/>
      <c r="BL68" s="694"/>
      <c r="BM68" s="473" t="s">
        <v>934</v>
      </c>
      <c r="BN68" s="701"/>
      <c r="BO68" s="702"/>
      <c r="BP68" s="702"/>
      <c r="BQ68" s="690"/>
      <c r="BR68" s="705"/>
      <c r="BS68" s="706"/>
      <c r="BT68" s="706"/>
      <c r="BU68" s="690"/>
      <c r="BV68" s="468"/>
    </row>
    <row r="69" spans="1:74" x14ac:dyDescent="0.45">
      <c r="A69" s="730" t="s">
        <v>961</v>
      </c>
      <c r="B69" s="731"/>
      <c r="C69" s="731"/>
      <c r="D69" s="731"/>
      <c r="E69" s="731"/>
      <c r="F69" s="688"/>
      <c r="G69" s="689"/>
      <c r="H69" s="689"/>
      <c r="I69" s="690" t="s">
        <v>931</v>
      </c>
      <c r="J69" s="691"/>
      <c r="K69" s="692"/>
      <c r="L69" s="692"/>
      <c r="M69" s="669" t="s">
        <v>932</v>
      </c>
      <c r="N69" s="691"/>
      <c r="O69" s="692"/>
      <c r="P69" s="692"/>
      <c r="Q69" s="669" t="s">
        <v>932</v>
      </c>
      <c r="R69" s="691"/>
      <c r="S69" s="692"/>
      <c r="T69" s="692"/>
      <c r="U69" s="669" t="s">
        <v>932</v>
      </c>
      <c r="V69" s="691"/>
      <c r="W69" s="692"/>
      <c r="X69" s="692"/>
      <c r="Y69" s="669" t="s">
        <v>932</v>
      </c>
      <c r="Z69" s="691"/>
      <c r="AA69" s="692"/>
      <c r="AB69" s="692"/>
      <c r="AC69" s="669" t="s">
        <v>932</v>
      </c>
      <c r="AD69" s="691"/>
      <c r="AE69" s="692"/>
      <c r="AF69" s="692"/>
      <c r="AG69" s="669" t="s">
        <v>932</v>
      </c>
      <c r="AH69" s="691"/>
      <c r="AI69" s="692"/>
      <c r="AJ69" s="692"/>
      <c r="AK69" s="669" t="s">
        <v>932</v>
      </c>
      <c r="AL69" s="691"/>
      <c r="AM69" s="692"/>
      <c r="AN69" s="692"/>
      <c r="AO69" s="669" t="s">
        <v>932</v>
      </c>
      <c r="AP69" s="691"/>
      <c r="AQ69" s="692"/>
      <c r="AR69" s="692"/>
      <c r="AS69" s="692"/>
      <c r="AT69" s="692"/>
      <c r="AU69" s="471" t="s">
        <v>932</v>
      </c>
      <c r="AV69" s="691"/>
      <c r="AW69" s="692"/>
      <c r="AX69" s="692"/>
      <c r="AY69" s="669" t="s">
        <v>932</v>
      </c>
      <c r="AZ69" s="691"/>
      <c r="BA69" s="692"/>
      <c r="BB69" s="692"/>
      <c r="BC69" s="669" t="s">
        <v>932</v>
      </c>
      <c r="BD69" s="701"/>
      <c r="BE69" s="702"/>
      <c r="BF69" s="702"/>
      <c r="BG69" s="690" t="s">
        <v>932</v>
      </c>
      <c r="BH69" s="691"/>
      <c r="BI69" s="692"/>
      <c r="BJ69" s="692"/>
      <c r="BK69" s="692"/>
      <c r="BL69" s="692"/>
      <c r="BM69" s="471" t="s">
        <v>932</v>
      </c>
      <c r="BN69" s="701"/>
      <c r="BO69" s="702"/>
      <c r="BP69" s="702"/>
      <c r="BQ69" s="690" t="s">
        <v>932</v>
      </c>
      <c r="BR69" s="705">
        <f>SUM(J69,N69,R69,V69,Z69,AD69,AH69,AL69,AP69,AV69,AZ69,BD69,BH69,BN69)</f>
        <v>0</v>
      </c>
      <c r="BS69" s="706"/>
      <c r="BT69" s="706"/>
      <c r="BU69" s="690" t="s">
        <v>932</v>
      </c>
      <c r="BV69" s="468"/>
    </row>
    <row r="70" spans="1:74" x14ac:dyDescent="0.45">
      <c r="A70" s="730"/>
      <c r="B70" s="731"/>
      <c r="C70" s="731"/>
      <c r="D70" s="731"/>
      <c r="E70" s="731"/>
      <c r="F70" s="688"/>
      <c r="G70" s="689"/>
      <c r="H70" s="689"/>
      <c r="I70" s="690"/>
      <c r="J70" s="693"/>
      <c r="K70" s="694"/>
      <c r="L70" s="694"/>
      <c r="M70" s="675"/>
      <c r="N70" s="693"/>
      <c r="O70" s="694"/>
      <c r="P70" s="694"/>
      <c r="Q70" s="675"/>
      <c r="R70" s="693"/>
      <c r="S70" s="694"/>
      <c r="T70" s="694"/>
      <c r="U70" s="675"/>
      <c r="V70" s="693"/>
      <c r="W70" s="694"/>
      <c r="X70" s="694"/>
      <c r="Y70" s="675"/>
      <c r="Z70" s="693"/>
      <c r="AA70" s="694"/>
      <c r="AB70" s="694"/>
      <c r="AC70" s="675"/>
      <c r="AD70" s="693"/>
      <c r="AE70" s="694"/>
      <c r="AF70" s="694"/>
      <c r="AG70" s="675"/>
      <c r="AH70" s="693"/>
      <c r="AI70" s="694"/>
      <c r="AJ70" s="694"/>
      <c r="AK70" s="675"/>
      <c r="AL70" s="693"/>
      <c r="AM70" s="694"/>
      <c r="AN70" s="694"/>
      <c r="AO70" s="675"/>
      <c r="AP70" s="472" t="s">
        <v>933</v>
      </c>
      <c r="AQ70" s="694"/>
      <c r="AR70" s="694"/>
      <c r="AS70" s="694"/>
      <c r="AT70" s="694"/>
      <c r="AU70" s="473" t="s">
        <v>934</v>
      </c>
      <c r="AV70" s="693"/>
      <c r="AW70" s="694"/>
      <c r="AX70" s="694"/>
      <c r="AY70" s="675"/>
      <c r="AZ70" s="693"/>
      <c r="BA70" s="694"/>
      <c r="BB70" s="694"/>
      <c r="BC70" s="675"/>
      <c r="BD70" s="701"/>
      <c r="BE70" s="702"/>
      <c r="BF70" s="702"/>
      <c r="BG70" s="690"/>
      <c r="BH70" s="472" t="s">
        <v>933</v>
      </c>
      <c r="BI70" s="694"/>
      <c r="BJ70" s="694"/>
      <c r="BK70" s="694"/>
      <c r="BL70" s="694"/>
      <c r="BM70" s="473" t="s">
        <v>934</v>
      </c>
      <c r="BN70" s="701"/>
      <c r="BO70" s="702"/>
      <c r="BP70" s="702"/>
      <c r="BQ70" s="690"/>
      <c r="BR70" s="705"/>
      <c r="BS70" s="706"/>
      <c r="BT70" s="706"/>
      <c r="BU70" s="690"/>
      <c r="BV70" s="468"/>
    </row>
    <row r="71" spans="1:74" x14ac:dyDescent="0.45">
      <c r="A71" s="730" t="s">
        <v>938</v>
      </c>
      <c r="B71" s="731"/>
      <c r="C71" s="731"/>
      <c r="D71" s="731"/>
      <c r="E71" s="731"/>
      <c r="F71" s="688"/>
      <c r="G71" s="689"/>
      <c r="H71" s="689"/>
      <c r="I71" s="690" t="s">
        <v>931</v>
      </c>
      <c r="J71" s="691"/>
      <c r="K71" s="692"/>
      <c r="L71" s="692"/>
      <c r="M71" s="669" t="s">
        <v>932</v>
      </c>
      <c r="N71" s="691"/>
      <c r="O71" s="692"/>
      <c r="P71" s="692"/>
      <c r="Q71" s="669" t="s">
        <v>932</v>
      </c>
      <c r="R71" s="691"/>
      <c r="S71" s="692"/>
      <c r="T71" s="692"/>
      <c r="U71" s="669" t="s">
        <v>932</v>
      </c>
      <c r="V71" s="691"/>
      <c r="W71" s="692"/>
      <c r="X71" s="692"/>
      <c r="Y71" s="669" t="s">
        <v>932</v>
      </c>
      <c r="Z71" s="691"/>
      <c r="AA71" s="692"/>
      <c r="AB71" s="692"/>
      <c r="AC71" s="669" t="s">
        <v>932</v>
      </c>
      <c r="AD71" s="691"/>
      <c r="AE71" s="692"/>
      <c r="AF71" s="692"/>
      <c r="AG71" s="669" t="s">
        <v>932</v>
      </c>
      <c r="AH71" s="691"/>
      <c r="AI71" s="692"/>
      <c r="AJ71" s="692"/>
      <c r="AK71" s="669" t="s">
        <v>932</v>
      </c>
      <c r="AL71" s="691"/>
      <c r="AM71" s="692"/>
      <c r="AN71" s="692"/>
      <c r="AO71" s="669" t="s">
        <v>932</v>
      </c>
      <c r="AP71" s="691"/>
      <c r="AQ71" s="692"/>
      <c r="AR71" s="692"/>
      <c r="AS71" s="692"/>
      <c r="AT71" s="692"/>
      <c r="AU71" s="471" t="s">
        <v>932</v>
      </c>
      <c r="AV71" s="691"/>
      <c r="AW71" s="692"/>
      <c r="AX71" s="692"/>
      <c r="AY71" s="669" t="s">
        <v>932</v>
      </c>
      <c r="AZ71" s="691"/>
      <c r="BA71" s="692"/>
      <c r="BB71" s="692"/>
      <c r="BC71" s="669" t="s">
        <v>932</v>
      </c>
      <c r="BD71" s="701"/>
      <c r="BE71" s="702"/>
      <c r="BF71" s="702"/>
      <c r="BG71" s="690" t="s">
        <v>932</v>
      </c>
      <c r="BH71" s="691"/>
      <c r="BI71" s="692"/>
      <c r="BJ71" s="692"/>
      <c r="BK71" s="692"/>
      <c r="BL71" s="692"/>
      <c r="BM71" s="471" t="s">
        <v>932</v>
      </c>
      <c r="BN71" s="701"/>
      <c r="BO71" s="702"/>
      <c r="BP71" s="702"/>
      <c r="BQ71" s="690" t="s">
        <v>932</v>
      </c>
      <c r="BR71" s="705">
        <f>SUM(J71,N71,R71,V71,Z71,AD71,AH71,AL71,AP71,AV71,AZ71,BD71,BH71,BN71)</f>
        <v>0</v>
      </c>
      <c r="BS71" s="706"/>
      <c r="BT71" s="706"/>
      <c r="BU71" s="690" t="s">
        <v>932</v>
      </c>
      <c r="BV71" s="468"/>
    </row>
    <row r="72" spans="1:74" x14ac:dyDescent="0.45">
      <c r="A72" s="730"/>
      <c r="B72" s="731"/>
      <c r="C72" s="731"/>
      <c r="D72" s="731"/>
      <c r="E72" s="731"/>
      <c r="F72" s="688"/>
      <c r="G72" s="689"/>
      <c r="H72" s="689"/>
      <c r="I72" s="690"/>
      <c r="J72" s="693"/>
      <c r="K72" s="694"/>
      <c r="L72" s="694"/>
      <c r="M72" s="675"/>
      <c r="N72" s="693"/>
      <c r="O72" s="694"/>
      <c r="P72" s="694"/>
      <c r="Q72" s="675"/>
      <c r="R72" s="693"/>
      <c r="S72" s="694"/>
      <c r="T72" s="694"/>
      <c r="U72" s="675"/>
      <c r="V72" s="693"/>
      <c r="W72" s="694"/>
      <c r="X72" s="694"/>
      <c r="Y72" s="675"/>
      <c r="Z72" s="693"/>
      <c r="AA72" s="694"/>
      <c r="AB72" s="694"/>
      <c r="AC72" s="675"/>
      <c r="AD72" s="693"/>
      <c r="AE72" s="694"/>
      <c r="AF72" s="694"/>
      <c r="AG72" s="675"/>
      <c r="AH72" s="693"/>
      <c r="AI72" s="694"/>
      <c r="AJ72" s="694"/>
      <c r="AK72" s="675"/>
      <c r="AL72" s="693"/>
      <c r="AM72" s="694"/>
      <c r="AN72" s="694"/>
      <c r="AO72" s="675"/>
      <c r="AP72" s="472" t="s">
        <v>933</v>
      </c>
      <c r="AQ72" s="694"/>
      <c r="AR72" s="694"/>
      <c r="AS72" s="694"/>
      <c r="AT72" s="694"/>
      <c r="AU72" s="473" t="s">
        <v>934</v>
      </c>
      <c r="AV72" s="693"/>
      <c r="AW72" s="694"/>
      <c r="AX72" s="694"/>
      <c r="AY72" s="675"/>
      <c r="AZ72" s="693"/>
      <c r="BA72" s="694"/>
      <c r="BB72" s="694"/>
      <c r="BC72" s="675"/>
      <c r="BD72" s="701"/>
      <c r="BE72" s="702"/>
      <c r="BF72" s="702"/>
      <c r="BG72" s="690"/>
      <c r="BH72" s="472" t="s">
        <v>933</v>
      </c>
      <c r="BI72" s="694"/>
      <c r="BJ72" s="694"/>
      <c r="BK72" s="694"/>
      <c r="BL72" s="694"/>
      <c r="BM72" s="473" t="s">
        <v>934</v>
      </c>
      <c r="BN72" s="701"/>
      <c r="BO72" s="702"/>
      <c r="BP72" s="702"/>
      <c r="BQ72" s="690"/>
      <c r="BR72" s="705"/>
      <c r="BS72" s="706"/>
      <c r="BT72" s="706"/>
      <c r="BU72" s="690"/>
      <c r="BV72" s="468"/>
    </row>
    <row r="73" spans="1:74" x14ac:dyDescent="0.45">
      <c r="A73" s="711" t="s">
        <v>962</v>
      </c>
      <c r="B73" s="712"/>
      <c r="C73" s="712"/>
      <c r="D73" s="712"/>
      <c r="E73" s="712"/>
      <c r="F73" s="688"/>
      <c r="G73" s="689"/>
      <c r="H73" s="689"/>
      <c r="I73" s="690" t="s">
        <v>931</v>
      </c>
      <c r="J73" s="707"/>
      <c r="K73" s="708"/>
      <c r="L73" s="708"/>
      <c r="M73" s="669" t="s">
        <v>932</v>
      </c>
      <c r="N73" s="707"/>
      <c r="O73" s="708"/>
      <c r="P73" s="708"/>
      <c r="Q73" s="669" t="s">
        <v>932</v>
      </c>
      <c r="R73" s="707"/>
      <c r="S73" s="708"/>
      <c r="T73" s="708"/>
      <c r="U73" s="669" t="s">
        <v>932</v>
      </c>
      <c r="V73" s="707"/>
      <c r="W73" s="708"/>
      <c r="X73" s="708"/>
      <c r="Y73" s="669" t="s">
        <v>932</v>
      </c>
      <c r="Z73" s="707"/>
      <c r="AA73" s="708"/>
      <c r="AB73" s="708"/>
      <c r="AC73" s="669" t="s">
        <v>932</v>
      </c>
      <c r="AD73" s="707"/>
      <c r="AE73" s="708"/>
      <c r="AF73" s="708"/>
      <c r="AG73" s="669" t="s">
        <v>932</v>
      </c>
      <c r="AH73" s="707"/>
      <c r="AI73" s="708"/>
      <c r="AJ73" s="708"/>
      <c r="AK73" s="669" t="s">
        <v>932</v>
      </c>
      <c r="AL73" s="691"/>
      <c r="AM73" s="692"/>
      <c r="AN73" s="692"/>
      <c r="AO73" s="669" t="s">
        <v>932</v>
      </c>
      <c r="AP73" s="716"/>
      <c r="AQ73" s="717"/>
      <c r="AR73" s="717"/>
      <c r="AS73" s="717"/>
      <c r="AT73" s="717"/>
      <c r="AU73" s="471" t="s">
        <v>932</v>
      </c>
      <c r="AV73" s="707"/>
      <c r="AW73" s="708"/>
      <c r="AX73" s="708"/>
      <c r="AY73" s="669" t="s">
        <v>932</v>
      </c>
      <c r="AZ73" s="707"/>
      <c r="BA73" s="708"/>
      <c r="BB73" s="708"/>
      <c r="BC73" s="669" t="s">
        <v>932</v>
      </c>
      <c r="BD73" s="714"/>
      <c r="BE73" s="715"/>
      <c r="BF73" s="715"/>
      <c r="BG73" s="690" t="s">
        <v>932</v>
      </c>
      <c r="BH73" s="716"/>
      <c r="BI73" s="717"/>
      <c r="BJ73" s="717"/>
      <c r="BK73" s="717"/>
      <c r="BL73" s="717"/>
      <c r="BM73" s="471" t="s">
        <v>932</v>
      </c>
      <c r="BN73" s="701"/>
      <c r="BO73" s="702"/>
      <c r="BP73" s="702"/>
      <c r="BQ73" s="690" t="s">
        <v>932</v>
      </c>
      <c r="BR73" s="705">
        <f>SUM(AL73,BN73)</f>
        <v>0</v>
      </c>
      <c r="BS73" s="706"/>
      <c r="BT73" s="706"/>
      <c r="BU73" s="690" t="s">
        <v>932</v>
      </c>
      <c r="BV73" s="468"/>
    </row>
    <row r="74" spans="1:74" x14ac:dyDescent="0.45">
      <c r="A74" s="711"/>
      <c r="B74" s="712"/>
      <c r="C74" s="712"/>
      <c r="D74" s="712"/>
      <c r="E74" s="712"/>
      <c r="F74" s="688"/>
      <c r="G74" s="689"/>
      <c r="H74" s="689"/>
      <c r="I74" s="690"/>
      <c r="J74" s="709"/>
      <c r="K74" s="710"/>
      <c r="L74" s="710"/>
      <c r="M74" s="675"/>
      <c r="N74" s="709"/>
      <c r="O74" s="710"/>
      <c r="P74" s="710"/>
      <c r="Q74" s="675"/>
      <c r="R74" s="709"/>
      <c r="S74" s="710"/>
      <c r="T74" s="710"/>
      <c r="U74" s="675"/>
      <c r="V74" s="709"/>
      <c r="W74" s="710"/>
      <c r="X74" s="710"/>
      <c r="Y74" s="675"/>
      <c r="Z74" s="709"/>
      <c r="AA74" s="710"/>
      <c r="AB74" s="710"/>
      <c r="AC74" s="675"/>
      <c r="AD74" s="709"/>
      <c r="AE74" s="710"/>
      <c r="AF74" s="710"/>
      <c r="AG74" s="675"/>
      <c r="AH74" s="709"/>
      <c r="AI74" s="710"/>
      <c r="AJ74" s="710"/>
      <c r="AK74" s="675"/>
      <c r="AL74" s="693"/>
      <c r="AM74" s="694"/>
      <c r="AN74" s="694"/>
      <c r="AO74" s="675"/>
      <c r="AP74" s="472" t="s">
        <v>933</v>
      </c>
      <c r="AQ74" s="713"/>
      <c r="AR74" s="713"/>
      <c r="AS74" s="713"/>
      <c r="AT74" s="713"/>
      <c r="AU74" s="473" t="s">
        <v>934</v>
      </c>
      <c r="AV74" s="709"/>
      <c r="AW74" s="710"/>
      <c r="AX74" s="710"/>
      <c r="AY74" s="675"/>
      <c r="AZ74" s="709"/>
      <c r="BA74" s="710"/>
      <c r="BB74" s="710"/>
      <c r="BC74" s="675"/>
      <c r="BD74" s="714"/>
      <c r="BE74" s="715"/>
      <c r="BF74" s="715"/>
      <c r="BG74" s="690"/>
      <c r="BH74" s="472" t="s">
        <v>933</v>
      </c>
      <c r="BI74" s="713"/>
      <c r="BJ74" s="713"/>
      <c r="BK74" s="713"/>
      <c r="BL74" s="713"/>
      <c r="BM74" s="473" t="s">
        <v>934</v>
      </c>
      <c r="BN74" s="701"/>
      <c r="BO74" s="702"/>
      <c r="BP74" s="702"/>
      <c r="BQ74" s="690"/>
      <c r="BR74" s="705"/>
      <c r="BS74" s="706"/>
      <c r="BT74" s="706"/>
      <c r="BU74" s="690"/>
      <c r="BV74" s="468"/>
    </row>
    <row r="75" spans="1:74" x14ac:dyDescent="0.45">
      <c r="A75" s="732"/>
      <c r="B75" s="712"/>
      <c r="C75" s="712"/>
      <c r="D75" s="712"/>
      <c r="E75" s="712"/>
      <c r="F75" s="688"/>
      <c r="G75" s="689"/>
      <c r="H75" s="689"/>
      <c r="I75" s="690" t="s">
        <v>931</v>
      </c>
      <c r="J75" s="691"/>
      <c r="K75" s="692"/>
      <c r="L75" s="692"/>
      <c r="M75" s="669" t="s">
        <v>932</v>
      </c>
      <c r="N75" s="691"/>
      <c r="O75" s="692"/>
      <c r="P75" s="692"/>
      <c r="Q75" s="669" t="s">
        <v>932</v>
      </c>
      <c r="R75" s="691"/>
      <c r="S75" s="692"/>
      <c r="T75" s="692"/>
      <c r="U75" s="669" t="s">
        <v>932</v>
      </c>
      <c r="V75" s="691"/>
      <c r="W75" s="692"/>
      <c r="X75" s="692"/>
      <c r="Y75" s="669" t="s">
        <v>932</v>
      </c>
      <c r="Z75" s="691"/>
      <c r="AA75" s="692"/>
      <c r="AB75" s="692"/>
      <c r="AC75" s="669" t="s">
        <v>932</v>
      </c>
      <c r="AD75" s="691"/>
      <c r="AE75" s="692"/>
      <c r="AF75" s="692"/>
      <c r="AG75" s="669" t="s">
        <v>932</v>
      </c>
      <c r="AH75" s="691"/>
      <c r="AI75" s="692"/>
      <c r="AJ75" s="692"/>
      <c r="AK75" s="669" t="s">
        <v>932</v>
      </c>
      <c r="AL75" s="691"/>
      <c r="AM75" s="692"/>
      <c r="AN75" s="692"/>
      <c r="AO75" s="669" t="s">
        <v>932</v>
      </c>
      <c r="AP75" s="691"/>
      <c r="AQ75" s="692"/>
      <c r="AR75" s="692"/>
      <c r="AS75" s="692"/>
      <c r="AT75" s="692"/>
      <c r="AU75" s="471" t="s">
        <v>932</v>
      </c>
      <c r="AV75" s="691"/>
      <c r="AW75" s="692"/>
      <c r="AX75" s="692"/>
      <c r="AY75" s="669" t="s">
        <v>932</v>
      </c>
      <c r="AZ75" s="691"/>
      <c r="BA75" s="692"/>
      <c r="BB75" s="692"/>
      <c r="BC75" s="669" t="s">
        <v>932</v>
      </c>
      <c r="BD75" s="701"/>
      <c r="BE75" s="702"/>
      <c r="BF75" s="702"/>
      <c r="BG75" s="690" t="s">
        <v>932</v>
      </c>
      <c r="BH75" s="691"/>
      <c r="BI75" s="692"/>
      <c r="BJ75" s="692"/>
      <c r="BK75" s="692"/>
      <c r="BL75" s="692"/>
      <c r="BM75" s="471" t="s">
        <v>932</v>
      </c>
      <c r="BN75" s="701"/>
      <c r="BO75" s="702"/>
      <c r="BP75" s="702"/>
      <c r="BQ75" s="690" t="s">
        <v>932</v>
      </c>
      <c r="BR75" s="705">
        <f>SUM(J75,N75,R75,V75,Z75,AD75,AH75,AL75,AP75,AV75,AZ75,BD75,BH75,BN75)</f>
        <v>0</v>
      </c>
      <c r="BS75" s="706"/>
      <c r="BT75" s="706"/>
      <c r="BU75" s="690" t="s">
        <v>932</v>
      </c>
      <c r="BV75" s="468"/>
    </row>
    <row r="76" spans="1:74" x14ac:dyDescent="0.45">
      <c r="A76" s="711"/>
      <c r="B76" s="712"/>
      <c r="C76" s="712"/>
      <c r="D76" s="712"/>
      <c r="E76" s="712"/>
      <c r="F76" s="688"/>
      <c r="G76" s="689"/>
      <c r="H76" s="689"/>
      <c r="I76" s="690"/>
      <c r="J76" s="693"/>
      <c r="K76" s="694"/>
      <c r="L76" s="694"/>
      <c r="M76" s="675"/>
      <c r="N76" s="693"/>
      <c r="O76" s="694"/>
      <c r="P76" s="694"/>
      <c r="Q76" s="675"/>
      <c r="R76" s="693"/>
      <c r="S76" s="694"/>
      <c r="T76" s="694"/>
      <c r="U76" s="675"/>
      <c r="V76" s="693"/>
      <c r="W76" s="694"/>
      <c r="X76" s="694"/>
      <c r="Y76" s="675"/>
      <c r="Z76" s="693"/>
      <c r="AA76" s="694"/>
      <c r="AB76" s="694"/>
      <c r="AC76" s="675"/>
      <c r="AD76" s="693"/>
      <c r="AE76" s="694"/>
      <c r="AF76" s="694"/>
      <c r="AG76" s="675"/>
      <c r="AH76" s="693"/>
      <c r="AI76" s="694"/>
      <c r="AJ76" s="694"/>
      <c r="AK76" s="675"/>
      <c r="AL76" s="693"/>
      <c r="AM76" s="694"/>
      <c r="AN76" s="694"/>
      <c r="AO76" s="675"/>
      <c r="AP76" s="472" t="s">
        <v>933</v>
      </c>
      <c r="AQ76" s="694"/>
      <c r="AR76" s="694"/>
      <c r="AS76" s="694"/>
      <c r="AT76" s="694"/>
      <c r="AU76" s="473" t="s">
        <v>934</v>
      </c>
      <c r="AV76" s="693"/>
      <c r="AW76" s="694"/>
      <c r="AX76" s="694"/>
      <c r="AY76" s="675"/>
      <c r="AZ76" s="693"/>
      <c r="BA76" s="694"/>
      <c r="BB76" s="694"/>
      <c r="BC76" s="675"/>
      <c r="BD76" s="701"/>
      <c r="BE76" s="702"/>
      <c r="BF76" s="702"/>
      <c r="BG76" s="690"/>
      <c r="BH76" s="472" t="s">
        <v>933</v>
      </c>
      <c r="BI76" s="694"/>
      <c r="BJ76" s="694"/>
      <c r="BK76" s="694"/>
      <c r="BL76" s="694"/>
      <c r="BM76" s="473" t="s">
        <v>934</v>
      </c>
      <c r="BN76" s="701"/>
      <c r="BO76" s="702"/>
      <c r="BP76" s="702"/>
      <c r="BQ76" s="690"/>
      <c r="BR76" s="705"/>
      <c r="BS76" s="706"/>
      <c r="BT76" s="706"/>
      <c r="BU76" s="690"/>
      <c r="BV76" s="468"/>
    </row>
    <row r="77" spans="1:74" x14ac:dyDescent="0.45">
      <c r="A77" s="711"/>
      <c r="B77" s="712"/>
      <c r="C77" s="712"/>
      <c r="D77" s="712"/>
      <c r="E77" s="712"/>
      <c r="F77" s="688"/>
      <c r="G77" s="689"/>
      <c r="H77" s="689"/>
      <c r="I77" s="690" t="s">
        <v>931</v>
      </c>
      <c r="J77" s="691"/>
      <c r="K77" s="692"/>
      <c r="L77" s="692"/>
      <c r="M77" s="669" t="s">
        <v>932</v>
      </c>
      <c r="N77" s="691"/>
      <c r="O77" s="692"/>
      <c r="P77" s="692"/>
      <c r="Q77" s="669" t="s">
        <v>932</v>
      </c>
      <c r="R77" s="691"/>
      <c r="S77" s="692"/>
      <c r="T77" s="692"/>
      <c r="U77" s="669" t="s">
        <v>932</v>
      </c>
      <c r="V77" s="691"/>
      <c r="W77" s="692"/>
      <c r="X77" s="692"/>
      <c r="Y77" s="669" t="s">
        <v>932</v>
      </c>
      <c r="Z77" s="691"/>
      <c r="AA77" s="692"/>
      <c r="AB77" s="692"/>
      <c r="AC77" s="669" t="s">
        <v>932</v>
      </c>
      <c r="AD77" s="691"/>
      <c r="AE77" s="692"/>
      <c r="AF77" s="692"/>
      <c r="AG77" s="669" t="s">
        <v>932</v>
      </c>
      <c r="AH77" s="691"/>
      <c r="AI77" s="692"/>
      <c r="AJ77" s="692"/>
      <c r="AK77" s="669" t="s">
        <v>932</v>
      </c>
      <c r="AL77" s="691"/>
      <c r="AM77" s="692"/>
      <c r="AN77" s="692"/>
      <c r="AO77" s="669" t="s">
        <v>932</v>
      </c>
      <c r="AP77" s="691"/>
      <c r="AQ77" s="692"/>
      <c r="AR77" s="692"/>
      <c r="AS77" s="692"/>
      <c r="AT77" s="692"/>
      <c r="AU77" s="471" t="s">
        <v>932</v>
      </c>
      <c r="AV77" s="691"/>
      <c r="AW77" s="692"/>
      <c r="AX77" s="692"/>
      <c r="AY77" s="669" t="s">
        <v>932</v>
      </c>
      <c r="AZ77" s="691"/>
      <c r="BA77" s="692"/>
      <c r="BB77" s="692"/>
      <c r="BC77" s="669" t="s">
        <v>932</v>
      </c>
      <c r="BD77" s="701"/>
      <c r="BE77" s="702"/>
      <c r="BF77" s="702"/>
      <c r="BG77" s="690" t="s">
        <v>932</v>
      </c>
      <c r="BH77" s="691"/>
      <c r="BI77" s="692"/>
      <c r="BJ77" s="692"/>
      <c r="BK77" s="692"/>
      <c r="BL77" s="692"/>
      <c r="BM77" s="471" t="s">
        <v>932</v>
      </c>
      <c r="BN77" s="701"/>
      <c r="BO77" s="702"/>
      <c r="BP77" s="702"/>
      <c r="BQ77" s="690" t="s">
        <v>932</v>
      </c>
      <c r="BR77" s="705">
        <f>SUM(J77,N77,R77,V77,Z77,AD77,AH77,AL77,AP77,AV77,AZ77,BD77,BH77,BN77)</f>
        <v>0</v>
      </c>
      <c r="BS77" s="706"/>
      <c r="BT77" s="706"/>
      <c r="BU77" s="690" t="s">
        <v>932</v>
      </c>
      <c r="BV77" s="468"/>
    </row>
    <row r="78" spans="1:74" x14ac:dyDescent="0.45">
      <c r="A78" s="711"/>
      <c r="B78" s="712"/>
      <c r="C78" s="712"/>
      <c r="D78" s="712"/>
      <c r="E78" s="712"/>
      <c r="F78" s="688"/>
      <c r="G78" s="689"/>
      <c r="H78" s="689"/>
      <c r="I78" s="690"/>
      <c r="J78" s="693"/>
      <c r="K78" s="694"/>
      <c r="L78" s="694"/>
      <c r="M78" s="675"/>
      <c r="N78" s="693"/>
      <c r="O78" s="694"/>
      <c r="P78" s="694"/>
      <c r="Q78" s="675"/>
      <c r="R78" s="693"/>
      <c r="S78" s="694"/>
      <c r="T78" s="694"/>
      <c r="U78" s="675"/>
      <c r="V78" s="693"/>
      <c r="W78" s="694"/>
      <c r="X78" s="694"/>
      <c r="Y78" s="675"/>
      <c r="Z78" s="693"/>
      <c r="AA78" s="694"/>
      <c r="AB78" s="694"/>
      <c r="AC78" s="675"/>
      <c r="AD78" s="693"/>
      <c r="AE78" s="694"/>
      <c r="AF78" s="694"/>
      <c r="AG78" s="675"/>
      <c r="AH78" s="693"/>
      <c r="AI78" s="694"/>
      <c r="AJ78" s="694"/>
      <c r="AK78" s="675"/>
      <c r="AL78" s="693"/>
      <c r="AM78" s="694"/>
      <c r="AN78" s="694"/>
      <c r="AO78" s="675"/>
      <c r="AP78" s="472" t="s">
        <v>933</v>
      </c>
      <c r="AQ78" s="694"/>
      <c r="AR78" s="694"/>
      <c r="AS78" s="694"/>
      <c r="AT78" s="694"/>
      <c r="AU78" s="473" t="s">
        <v>934</v>
      </c>
      <c r="AV78" s="693"/>
      <c r="AW78" s="694"/>
      <c r="AX78" s="694"/>
      <c r="AY78" s="675"/>
      <c r="AZ78" s="693"/>
      <c r="BA78" s="694"/>
      <c r="BB78" s="694"/>
      <c r="BC78" s="675"/>
      <c r="BD78" s="701"/>
      <c r="BE78" s="702"/>
      <c r="BF78" s="702"/>
      <c r="BG78" s="690"/>
      <c r="BH78" s="472" t="s">
        <v>933</v>
      </c>
      <c r="BI78" s="694"/>
      <c r="BJ78" s="694"/>
      <c r="BK78" s="694"/>
      <c r="BL78" s="694"/>
      <c r="BM78" s="473" t="s">
        <v>934</v>
      </c>
      <c r="BN78" s="701"/>
      <c r="BO78" s="702"/>
      <c r="BP78" s="702"/>
      <c r="BQ78" s="690"/>
      <c r="BR78" s="705"/>
      <c r="BS78" s="706"/>
      <c r="BT78" s="706"/>
      <c r="BU78" s="690"/>
      <c r="BV78" s="468"/>
    </row>
    <row r="79" spans="1:74" x14ac:dyDescent="0.45">
      <c r="A79" s="718"/>
      <c r="B79" s="719"/>
      <c r="C79" s="719"/>
      <c r="D79" s="719"/>
      <c r="E79" s="719"/>
      <c r="F79" s="688"/>
      <c r="G79" s="689"/>
      <c r="H79" s="689"/>
      <c r="I79" s="690" t="s">
        <v>931</v>
      </c>
      <c r="J79" s="691"/>
      <c r="K79" s="692"/>
      <c r="L79" s="692"/>
      <c r="M79" s="669" t="s">
        <v>932</v>
      </c>
      <c r="N79" s="691"/>
      <c r="O79" s="692"/>
      <c r="P79" s="692"/>
      <c r="Q79" s="669" t="s">
        <v>932</v>
      </c>
      <c r="R79" s="691"/>
      <c r="S79" s="692"/>
      <c r="T79" s="692"/>
      <c r="U79" s="669" t="s">
        <v>932</v>
      </c>
      <c r="V79" s="691"/>
      <c r="W79" s="692"/>
      <c r="X79" s="692"/>
      <c r="Y79" s="669" t="s">
        <v>932</v>
      </c>
      <c r="Z79" s="691"/>
      <c r="AA79" s="692"/>
      <c r="AB79" s="692"/>
      <c r="AC79" s="669" t="s">
        <v>932</v>
      </c>
      <c r="AD79" s="691"/>
      <c r="AE79" s="692"/>
      <c r="AF79" s="692"/>
      <c r="AG79" s="669" t="s">
        <v>932</v>
      </c>
      <c r="AH79" s="691"/>
      <c r="AI79" s="692"/>
      <c r="AJ79" s="692"/>
      <c r="AK79" s="669" t="s">
        <v>932</v>
      </c>
      <c r="AL79" s="691"/>
      <c r="AM79" s="692"/>
      <c r="AN79" s="692"/>
      <c r="AO79" s="669" t="s">
        <v>932</v>
      </c>
      <c r="AP79" s="691"/>
      <c r="AQ79" s="692"/>
      <c r="AR79" s="692"/>
      <c r="AS79" s="692"/>
      <c r="AT79" s="692"/>
      <c r="AU79" s="471" t="s">
        <v>932</v>
      </c>
      <c r="AV79" s="691"/>
      <c r="AW79" s="692"/>
      <c r="AX79" s="692"/>
      <c r="AY79" s="669" t="s">
        <v>932</v>
      </c>
      <c r="AZ79" s="691"/>
      <c r="BA79" s="692"/>
      <c r="BB79" s="692"/>
      <c r="BC79" s="669" t="s">
        <v>932</v>
      </c>
      <c r="BD79" s="701"/>
      <c r="BE79" s="702"/>
      <c r="BF79" s="702"/>
      <c r="BG79" s="690" t="s">
        <v>932</v>
      </c>
      <c r="BH79" s="691"/>
      <c r="BI79" s="692"/>
      <c r="BJ79" s="692"/>
      <c r="BK79" s="692"/>
      <c r="BL79" s="692"/>
      <c r="BM79" s="471" t="s">
        <v>932</v>
      </c>
      <c r="BN79" s="701"/>
      <c r="BO79" s="702"/>
      <c r="BP79" s="702"/>
      <c r="BQ79" s="690" t="s">
        <v>932</v>
      </c>
      <c r="BR79" s="705">
        <f>SUM(J79,N79,R79,V79,Z79,AD79,AH79,AL79,AP79,AV79,AZ79,BD79,BH79,BN79)</f>
        <v>0</v>
      </c>
      <c r="BS79" s="706"/>
      <c r="BT79" s="706"/>
      <c r="BU79" s="690" t="s">
        <v>932</v>
      </c>
      <c r="BV79" s="468"/>
    </row>
    <row r="80" spans="1:74" x14ac:dyDescent="0.45">
      <c r="A80" s="718"/>
      <c r="B80" s="719"/>
      <c r="C80" s="719"/>
      <c r="D80" s="719"/>
      <c r="E80" s="719"/>
      <c r="F80" s="688"/>
      <c r="G80" s="689"/>
      <c r="H80" s="689"/>
      <c r="I80" s="690"/>
      <c r="J80" s="693"/>
      <c r="K80" s="694"/>
      <c r="L80" s="694"/>
      <c r="M80" s="675"/>
      <c r="N80" s="693"/>
      <c r="O80" s="694"/>
      <c r="P80" s="694"/>
      <c r="Q80" s="675"/>
      <c r="R80" s="693"/>
      <c r="S80" s="694"/>
      <c r="T80" s="694"/>
      <c r="U80" s="675"/>
      <c r="V80" s="693"/>
      <c r="W80" s="694"/>
      <c r="X80" s="694"/>
      <c r="Y80" s="675"/>
      <c r="Z80" s="693"/>
      <c r="AA80" s="694"/>
      <c r="AB80" s="694"/>
      <c r="AC80" s="675"/>
      <c r="AD80" s="693"/>
      <c r="AE80" s="694"/>
      <c r="AF80" s="694"/>
      <c r="AG80" s="675"/>
      <c r="AH80" s="693"/>
      <c r="AI80" s="694"/>
      <c r="AJ80" s="694"/>
      <c r="AK80" s="675"/>
      <c r="AL80" s="693"/>
      <c r="AM80" s="694"/>
      <c r="AN80" s="694"/>
      <c r="AO80" s="675"/>
      <c r="AP80" s="472" t="s">
        <v>933</v>
      </c>
      <c r="AQ80" s="694"/>
      <c r="AR80" s="694"/>
      <c r="AS80" s="694"/>
      <c r="AT80" s="694"/>
      <c r="AU80" s="473" t="s">
        <v>934</v>
      </c>
      <c r="AV80" s="693"/>
      <c r="AW80" s="694"/>
      <c r="AX80" s="694"/>
      <c r="AY80" s="675"/>
      <c r="AZ80" s="693"/>
      <c r="BA80" s="694"/>
      <c r="BB80" s="694"/>
      <c r="BC80" s="675"/>
      <c r="BD80" s="701"/>
      <c r="BE80" s="702"/>
      <c r="BF80" s="702"/>
      <c r="BG80" s="690"/>
      <c r="BH80" s="472" t="s">
        <v>933</v>
      </c>
      <c r="BI80" s="694"/>
      <c r="BJ80" s="694"/>
      <c r="BK80" s="694"/>
      <c r="BL80" s="694"/>
      <c r="BM80" s="473" t="s">
        <v>934</v>
      </c>
      <c r="BN80" s="701"/>
      <c r="BO80" s="702"/>
      <c r="BP80" s="702"/>
      <c r="BQ80" s="690"/>
      <c r="BR80" s="705"/>
      <c r="BS80" s="706"/>
      <c r="BT80" s="706"/>
      <c r="BU80" s="690"/>
      <c r="BV80" s="468"/>
    </row>
    <row r="81" spans="1:74" x14ac:dyDescent="0.45">
      <c r="A81" s="468"/>
      <c r="B81" s="468"/>
      <c r="C81" s="468"/>
      <c r="D81" s="667" t="s">
        <v>915</v>
      </c>
      <c r="E81" s="668"/>
      <c r="F81" s="726">
        <f>SUM(F63:H80)</f>
        <v>0</v>
      </c>
      <c r="G81" s="727"/>
      <c r="H81" s="727"/>
      <c r="I81" s="690" t="s">
        <v>931</v>
      </c>
      <c r="J81" s="479" t="s">
        <v>940</v>
      </c>
      <c r="K81" s="479"/>
      <c r="L81" s="479"/>
      <c r="M81" s="479"/>
      <c r="N81" s="479"/>
      <c r="O81" s="479"/>
      <c r="P81" s="479"/>
      <c r="Q81" s="479"/>
      <c r="R81" s="479"/>
      <c r="S81" s="479"/>
      <c r="T81" s="479"/>
      <c r="U81" s="479"/>
      <c r="V81" s="468"/>
      <c r="W81" s="468"/>
      <c r="X81" s="468"/>
      <c r="Y81" s="468"/>
      <c r="Z81" s="468"/>
      <c r="AA81" s="468"/>
      <c r="AB81" s="468"/>
      <c r="AC81" s="468"/>
      <c r="AD81" s="468"/>
      <c r="AE81" s="468"/>
      <c r="AF81" s="468"/>
      <c r="AG81" s="468"/>
      <c r="AH81" s="468"/>
      <c r="AI81" s="468"/>
      <c r="AJ81" s="468"/>
      <c r="AK81" s="468"/>
      <c r="AL81" s="468"/>
      <c r="AM81" s="468"/>
      <c r="AN81" s="468"/>
      <c r="AO81" s="468"/>
      <c r="AP81" s="468"/>
      <c r="AQ81" s="468"/>
      <c r="AR81" s="468"/>
      <c r="AS81" s="468"/>
      <c r="AT81" s="468"/>
      <c r="AU81" s="468"/>
      <c r="AV81" s="468"/>
      <c r="AW81" s="468"/>
      <c r="AX81" s="468"/>
      <c r="AY81" s="468"/>
      <c r="AZ81" s="468"/>
      <c r="BA81" s="468"/>
      <c r="BB81" s="468"/>
      <c r="BC81" s="468"/>
      <c r="BD81" s="468"/>
      <c r="BE81" s="468"/>
      <c r="BF81" s="468"/>
      <c r="BG81" s="468"/>
      <c r="BH81" s="468"/>
      <c r="BI81" s="468"/>
      <c r="BJ81" s="468"/>
      <c r="BK81" s="468"/>
      <c r="BL81" s="468"/>
      <c r="BM81" s="468"/>
      <c r="BN81" s="468"/>
      <c r="BO81" s="468"/>
      <c r="BP81" s="468"/>
      <c r="BQ81" s="468"/>
      <c r="BR81" s="468"/>
      <c r="BS81" s="468"/>
      <c r="BT81" s="468"/>
      <c r="BU81" s="468"/>
      <c r="BV81" s="468"/>
    </row>
    <row r="82" spans="1:74" x14ac:dyDescent="0.45">
      <c r="A82" s="468"/>
      <c r="B82" s="468"/>
      <c r="C82" s="468"/>
      <c r="D82" s="673"/>
      <c r="E82" s="674"/>
      <c r="F82" s="726"/>
      <c r="G82" s="727"/>
      <c r="H82" s="727"/>
      <c r="I82" s="690"/>
      <c r="J82" s="479" t="s">
        <v>940</v>
      </c>
      <c r="K82" s="479"/>
      <c r="L82" s="479"/>
      <c r="M82" s="479"/>
      <c r="N82" s="479"/>
      <c r="O82" s="479"/>
      <c r="P82" s="479"/>
      <c r="Q82" s="479"/>
      <c r="R82" s="479"/>
      <c r="S82" s="479"/>
      <c r="T82" s="479"/>
      <c r="U82" s="479"/>
      <c r="V82" s="468"/>
      <c r="W82" s="468"/>
      <c r="X82" s="468"/>
      <c r="Y82" s="468"/>
      <c r="Z82" s="468"/>
      <c r="AA82" s="468"/>
      <c r="AB82" s="468"/>
      <c r="AC82" s="468"/>
      <c r="AD82" s="468"/>
      <c r="AE82" s="468"/>
      <c r="AF82" s="468"/>
      <c r="AG82" s="468"/>
      <c r="AH82" s="468"/>
      <c r="AI82" s="468"/>
      <c r="AJ82" s="468"/>
      <c r="AK82" s="468"/>
      <c r="AL82" s="468"/>
      <c r="AM82" s="468"/>
      <c r="AN82" s="468"/>
      <c r="AO82" s="468"/>
      <c r="AP82" s="468"/>
      <c r="AQ82" s="468"/>
      <c r="AR82" s="468"/>
      <c r="AS82" s="468"/>
      <c r="AT82" s="468"/>
      <c r="AU82" s="468"/>
      <c r="AV82" s="468"/>
      <c r="AW82" s="468"/>
      <c r="AX82" s="468"/>
      <c r="AY82" s="468"/>
      <c r="AZ82" s="468"/>
      <c r="BA82" s="468"/>
      <c r="BB82" s="468"/>
      <c r="BC82" s="468"/>
      <c r="BD82" s="468"/>
      <c r="BE82" s="468"/>
      <c r="BF82" s="468"/>
      <c r="BG82" s="468"/>
      <c r="BH82" s="468"/>
      <c r="BI82" s="468"/>
      <c r="BJ82" s="468"/>
      <c r="BK82" s="468"/>
      <c r="BL82" s="468"/>
      <c r="BM82" s="468"/>
      <c r="BN82" s="468"/>
      <c r="BO82" s="468"/>
      <c r="BP82" s="468"/>
      <c r="BQ82" s="468"/>
      <c r="BR82" s="468"/>
      <c r="BS82" s="468"/>
      <c r="BT82" s="468"/>
      <c r="BU82" s="468"/>
      <c r="BV82" s="468"/>
    </row>
    <row r="83" spans="1:74" x14ac:dyDescent="0.45">
      <c r="A83" s="468"/>
      <c r="B83" s="468"/>
      <c r="C83" s="468"/>
      <c r="D83" s="468"/>
      <c r="E83" s="468"/>
      <c r="F83" s="468"/>
      <c r="G83" s="468"/>
      <c r="H83" s="468"/>
      <c r="I83" s="468"/>
      <c r="J83" s="468"/>
      <c r="K83" s="468"/>
      <c r="L83" s="468"/>
      <c r="M83" s="468"/>
      <c r="N83" s="468"/>
      <c r="O83" s="468"/>
      <c r="P83" s="468"/>
      <c r="Q83" s="468"/>
      <c r="R83" s="468"/>
      <c r="S83" s="468"/>
      <c r="T83" s="468"/>
      <c r="U83" s="468"/>
      <c r="V83" s="468"/>
      <c r="W83" s="468"/>
      <c r="X83" s="468"/>
      <c r="Y83" s="468"/>
      <c r="Z83" s="468"/>
      <c r="AA83" s="468"/>
      <c r="AB83" s="468"/>
      <c r="AC83" s="468"/>
      <c r="AD83" s="468"/>
      <c r="AE83" s="468"/>
      <c r="AF83" s="468"/>
      <c r="AG83" s="468"/>
      <c r="AH83" s="468"/>
      <c r="AI83" s="468"/>
      <c r="AJ83" s="468"/>
      <c r="AK83" s="468"/>
      <c r="AL83" s="468"/>
      <c r="AM83" s="468"/>
      <c r="AN83" s="468"/>
      <c r="AO83" s="468"/>
      <c r="AP83" s="468"/>
      <c r="AQ83" s="468"/>
      <c r="AR83" s="468"/>
      <c r="AS83" s="468"/>
      <c r="AT83" s="468"/>
      <c r="AU83" s="468"/>
      <c r="AV83" s="468"/>
      <c r="AW83" s="468"/>
      <c r="AX83" s="468"/>
      <c r="AY83" s="468"/>
      <c r="AZ83" s="468"/>
      <c r="BA83" s="468"/>
      <c r="BB83" s="468"/>
      <c r="BC83" s="468"/>
      <c r="BD83" s="468"/>
      <c r="BE83" s="468"/>
      <c r="BF83" s="468"/>
      <c r="BG83" s="468"/>
      <c r="BH83" s="468"/>
      <c r="BI83" s="468"/>
      <c r="BJ83" s="468"/>
      <c r="BK83" s="468"/>
      <c r="BL83" s="468"/>
      <c r="BM83" s="468"/>
      <c r="BN83" s="468"/>
      <c r="BO83" s="468"/>
      <c r="BP83" s="468"/>
      <c r="BQ83" s="468"/>
      <c r="BR83" s="468"/>
      <c r="BS83" s="468"/>
      <c r="BT83" s="468"/>
      <c r="BU83" s="468"/>
      <c r="BV83" s="468"/>
    </row>
    <row r="84" spans="1:74" ht="16.2" x14ac:dyDescent="0.45">
      <c r="A84" s="470" t="s">
        <v>963</v>
      </c>
      <c r="B84" s="468"/>
      <c r="C84" s="468"/>
      <c r="D84" s="468"/>
      <c r="E84" s="468"/>
      <c r="F84" s="468"/>
      <c r="G84" s="468"/>
      <c r="H84" s="468"/>
      <c r="I84" s="468"/>
      <c r="J84" s="468"/>
      <c r="K84" s="468"/>
      <c r="L84" s="468"/>
    </row>
    <row r="85" spans="1:74" x14ac:dyDescent="0.45">
      <c r="A85" s="733" t="s">
        <v>964</v>
      </c>
      <c r="B85" s="733"/>
      <c r="C85" s="733"/>
      <c r="D85" s="733"/>
      <c r="E85" s="733"/>
      <c r="F85" s="698" t="s">
        <v>912</v>
      </c>
      <c r="G85" s="698"/>
      <c r="H85" s="698"/>
      <c r="I85" s="698"/>
      <c r="J85" s="699" t="s">
        <v>913</v>
      </c>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c r="AH85" s="700"/>
      <c r="AI85" s="700"/>
      <c r="AJ85" s="700"/>
      <c r="AK85" s="700"/>
      <c r="AL85" s="700"/>
      <c r="AM85" s="700"/>
      <c r="AN85" s="700"/>
      <c r="AO85" s="700"/>
      <c r="AP85" s="700"/>
      <c r="AQ85" s="700"/>
      <c r="AR85" s="700"/>
      <c r="AS85" s="700"/>
      <c r="AT85" s="700"/>
      <c r="AU85" s="690"/>
      <c r="AV85" s="699" t="s">
        <v>914</v>
      </c>
      <c r="AW85" s="700"/>
      <c r="AX85" s="700"/>
      <c r="AY85" s="700"/>
      <c r="AZ85" s="700"/>
      <c r="BA85" s="700"/>
      <c r="BB85" s="700"/>
      <c r="BC85" s="700"/>
      <c r="BD85" s="700"/>
      <c r="BE85" s="700"/>
      <c r="BF85" s="700"/>
      <c r="BG85" s="700"/>
      <c r="BH85" s="700"/>
      <c r="BI85" s="700"/>
      <c r="BJ85" s="700"/>
      <c r="BK85" s="700"/>
      <c r="BL85" s="700"/>
      <c r="BM85" s="700"/>
      <c r="BN85" s="700"/>
      <c r="BO85" s="700"/>
      <c r="BP85" s="700"/>
      <c r="BQ85" s="690"/>
      <c r="BR85" s="667" t="s">
        <v>915</v>
      </c>
      <c r="BS85" s="668"/>
      <c r="BT85" s="668"/>
      <c r="BU85" s="669"/>
    </row>
    <row r="86" spans="1:74" x14ac:dyDescent="0.45">
      <c r="A86" s="733"/>
      <c r="B86" s="733"/>
      <c r="C86" s="733"/>
      <c r="D86" s="733"/>
      <c r="E86" s="733"/>
      <c r="F86" s="698"/>
      <c r="G86" s="698"/>
      <c r="H86" s="698"/>
      <c r="I86" s="698"/>
      <c r="J86" s="699" t="s">
        <v>916</v>
      </c>
      <c r="K86" s="700"/>
      <c r="L86" s="700"/>
      <c r="M86" s="700"/>
      <c r="N86" s="700"/>
      <c r="O86" s="700"/>
      <c r="P86" s="700"/>
      <c r="Q86" s="700"/>
      <c r="R86" s="700"/>
      <c r="S86" s="700"/>
      <c r="T86" s="700"/>
      <c r="U86" s="700"/>
      <c r="V86" s="700"/>
      <c r="W86" s="700"/>
      <c r="X86" s="700"/>
      <c r="Y86" s="700"/>
      <c r="Z86" s="690"/>
      <c r="AA86" s="699" t="s">
        <v>945</v>
      </c>
      <c r="AB86" s="700"/>
      <c r="AC86" s="700"/>
      <c r="AD86" s="700"/>
      <c r="AE86" s="700"/>
      <c r="AF86" s="700"/>
      <c r="AG86" s="700"/>
      <c r="AH86" s="700"/>
      <c r="AI86" s="700"/>
      <c r="AJ86" s="700"/>
      <c r="AK86" s="700"/>
      <c r="AL86" s="700"/>
      <c r="AM86" s="700"/>
      <c r="AN86" s="700"/>
      <c r="AO86" s="700"/>
      <c r="AP86" s="700"/>
      <c r="AQ86" s="690"/>
      <c r="AR86" s="723" t="s">
        <v>919</v>
      </c>
      <c r="AS86" s="724"/>
      <c r="AT86" s="724"/>
      <c r="AU86" s="725"/>
      <c r="AV86" s="699" t="s">
        <v>916</v>
      </c>
      <c r="AW86" s="700"/>
      <c r="AX86" s="700"/>
      <c r="AY86" s="700"/>
      <c r="AZ86" s="700"/>
      <c r="BA86" s="700"/>
      <c r="BB86" s="700"/>
      <c r="BC86" s="700"/>
      <c r="BD86" s="690"/>
      <c r="BE86" s="699" t="s">
        <v>945</v>
      </c>
      <c r="BF86" s="700"/>
      <c r="BG86" s="700"/>
      <c r="BH86" s="700"/>
      <c r="BI86" s="700"/>
      <c r="BJ86" s="700"/>
      <c r="BK86" s="700"/>
      <c r="BL86" s="700"/>
      <c r="BM86" s="690"/>
      <c r="BN86" s="723" t="s">
        <v>919</v>
      </c>
      <c r="BO86" s="724"/>
      <c r="BP86" s="724"/>
      <c r="BQ86" s="725"/>
      <c r="BR86" s="670"/>
      <c r="BS86" s="671"/>
      <c r="BT86" s="671"/>
      <c r="BU86" s="672"/>
    </row>
    <row r="87" spans="1:74" ht="32.25" customHeight="1" x14ac:dyDescent="0.45">
      <c r="A87" s="733"/>
      <c r="B87" s="733"/>
      <c r="C87" s="733"/>
      <c r="D87" s="733"/>
      <c r="E87" s="733"/>
      <c r="F87" s="698"/>
      <c r="G87" s="698"/>
      <c r="H87" s="698"/>
      <c r="I87" s="698"/>
      <c r="J87" s="683" t="s">
        <v>920</v>
      </c>
      <c r="K87" s="683"/>
      <c r="L87" s="683"/>
      <c r="M87" s="683"/>
      <c r="N87" s="683" t="s">
        <v>921</v>
      </c>
      <c r="O87" s="683"/>
      <c r="P87" s="683"/>
      <c r="Q87" s="683"/>
      <c r="R87" s="699" t="s">
        <v>923</v>
      </c>
      <c r="S87" s="700"/>
      <c r="T87" s="700"/>
      <c r="U87" s="690"/>
      <c r="V87" s="720" t="s">
        <v>946</v>
      </c>
      <c r="W87" s="721"/>
      <c r="X87" s="721"/>
      <c r="Y87" s="721"/>
      <c r="Z87" s="722"/>
      <c r="AA87" s="683" t="s">
        <v>920</v>
      </c>
      <c r="AB87" s="683"/>
      <c r="AC87" s="683"/>
      <c r="AD87" s="683"/>
      <c r="AE87" s="683" t="s">
        <v>921</v>
      </c>
      <c r="AF87" s="683"/>
      <c r="AG87" s="683"/>
      <c r="AH87" s="683"/>
      <c r="AI87" s="683" t="s">
        <v>923</v>
      </c>
      <c r="AJ87" s="683"/>
      <c r="AK87" s="683"/>
      <c r="AL87" s="683"/>
      <c r="AM87" s="720" t="s">
        <v>946</v>
      </c>
      <c r="AN87" s="721"/>
      <c r="AO87" s="721"/>
      <c r="AP87" s="721"/>
      <c r="AQ87" s="722"/>
      <c r="AR87" s="680"/>
      <c r="AS87" s="681"/>
      <c r="AT87" s="681"/>
      <c r="AU87" s="682"/>
      <c r="AV87" s="699" t="s">
        <v>947</v>
      </c>
      <c r="AW87" s="700"/>
      <c r="AX87" s="700"/>
      <c r="AY87" s="690"/>
      <c r="AZ87" s="720" t="s">
        <v>946</v>
      </c>
      <c r="BA87" s="721"/>
      <c r="BB87" s="721"/>
      <c r="BC87" s="721"/>
      <c r="BD87" s="722"/>
      <c r="BE87" s="683" t="s">
        <v>947</v>
      </c>
      <c r="BF87" s="683"/>
      <c r="BG87" s="683"/>
      <c r="BH87" s="683"/>
      <c r="BI87" s="720" t="s">
        <v>946</v>
      </c>
      <c r="BJ87" s="721"/>
      <c r="BK87" s="721"/>
      <c r="BL87" s="721"/>
      <c r="BM87" s="722"/>
      <c r="BN87" s="680"/>
      <c r="BO87" s="681"/>
      <c r="BP87" s="681"/>
      <c r="BQ87" s="682"/>
      <c r="BR87" s="673"/>
      <c r="BS87" s="674"/>
      <c r="BT87" s="674"/>
      <c r="BU87" s="675"/>
    </row>
    <row r="88" spans="1:74" x14ac:dyDescent="0.45">
      <c r="A88" s="730" t="s">
        <v>930</v>
      </c>
      <c r="B88" s="731"/>
      <c r="C88" s="731"/>
      <c r="D88" s="731"/>
      <c r="E88" s="731"/>
      <c r="F88" s="688"/>
      <c r="G88" s="689"/>
      <c r="H88" s="689"/>
      <c r="I88" s="690" t="s">
        <v>931</v>
      </c>
      <c r="J88" s="691"/>
      <c r="K88" s="692"/>
      <c r="L88" s="692"/>
      <c r="M88" s="669" t="s">
        <v>932</v>
      </c>
      <c r="N88" s="691"/>
      <c r="O88" s="692"/>
      <c r="P88" s="692"/>
      <c r="Q88" s="669" t="s">
        <v>932</v>
      </c>
      <c r="R88" s="691"/>
      <c r="S88" s="692"/>
      <c r="T88" s="692"/>
      <c r="U88" s="669" t="s">
        <v>932</v>
      </c>
      <c r="V88" s="691"/>
      <c r="W88" s="692"/>
      <c r="X88" s="692"/>
      <c r="Y88" s="692"/>
      <c r="Z88" s="476" t="s">
        <v>932</v>
      </c>
      <c r="AA88" s="691"/>
      <c r="AB88" s="692"/>
      <c r="AC88" s="692"/>
      <c r="AD88" s="669" t="s">
        <v>932</v>
      </c>
      <c r="AE88" s="691"/>
      <c r="AF88" s="692"/>
      <c r="AG88" s="692"/>
      <c r="AH88" s="669" t="s">
        <v>932</v>
      </c>
      <c r="AI88" s="691"/>
      <c r="AJ88" s="692"/>
      <c r="AK88" s="692"/>
      <c r="AL88" s="669" t="s">
        <v>932</v>
      </c>
      <c r="AM88" s="691"/>
      <c r="AN88" s="692"/>
      <c r="AO88" s="692"/>
      <c r="AP88" s="692"/>
      <c r="AQ88" s="476" t="s">
        <v>932</v>
      </c>
      <c r="AR88" s="691"/>
      <c r="AS88" s="692"/>
      <c r="AT88" s="692"/>
      <c r="AU88" s="669" t="s">
        <v>932</v>
      </c>
      <c r="AV88" s="691"/>
      <c r="AW88" s="692"/>
      <c r="AX88" s="692"/>
      <c r="AY88" s="728" t="s">
        <v>932</v>
      </c>
      <c r="AZ88" s="691"/>
      <c r="BA88" s="692"/>
      <c r="BB88" s="692"/>
      <c r="BC88" s="692"/>
      <c r="BD88" s="476" t="s">
        <v>932</v>
      </c>
      <c r="BE88" s="691"/>
      <c r="BF88" s="692"/>
      <c r="BG88" s="692"/>
      <c r="BH88" s="669" t="s">
        <v>932</v>
      </c>
      <c r="BI88" s="691"/>
      <c r="BJ88" s="692"/>
      <c r="BK88" s="692"/>
      <c r="BL88" s="692"/>
      <c r="BM88" s="476" t="s">
        <v>932</v>
      </c>
      <c r="BN88" s="701"/>
      <c r="BO88" s="702"/>
      <c r="BP88" s="702"/>
      <c r="BQ88" s="690" t="s">
        <v>932</v>
      </c>
      <c r="BR88" s="705">
        <f>SUM(J88,N88,R88,V88,AA88,AE88,AI88,AM88,AR88,AV88,AZ88,BE88,BI88,BN88)</f>
        <v>0</v>
      </c>
      <c r="BS88" s="706"/>
      <c r="BT88" s="706"/>
      <c r="BU88" s="690" t="s">
        <v>932</v>
      </c>
    </row>
    <row r="89" spans="1:74" x14ac:dyDescent="0.45">
      <c r="A89" s="730"/>
      <c r="B89" s="731"/>
      <c r="C89" s="731"/>
      <c r="D89" s="731"/>
      <c r="E89" s="731"/>
      <c r="F89" s="688"/>
      <c r="G89" s="689"/>
      <c r="H89" s="689"/>
      <c r="I89" s="690"/>
      <c r="J89" s="693"/>
      <c r="K89" s="694"/>
      <c r="L89" s="694"/>
      <c r="M89" s="675"/>
      <c r="N89" s="693"/>
      <c r="O89" s="694"/>
      <c r="P89" s="694"/>
      <c r="Q89" s="675"/>
      <c r="R89" s="693"/>
      <c r="S89" s="694"/>
      <c r="T89" s="694"/>
      <c r="U89" s="675"/>
      <c r="V89" s="477" t="s">
        <v>949</v>
      </c>
      <c r="W89" s="694"/>
      <c r="X89" s="694"/>
      <c r="Y89" s="694"/>
      <c r="Z89" s="473" t="s">
        <v>950</v>
      </c>
      <c r="AA89" s="693"/>
      <c r="AB89" s="694"/>
      <c r="AC89" s="694"/>
      <c r="AD89" s="675"/>
      <c r="AE89" s="693"/>
      <c r="AF89" s="694"/>
      <c r="AG89" s="694"/>
      <c r="AH89" s="675"/>
      <c r="AI89" s="693"/>
      <c r="AJ89" s="694"/>
      <c r="AK89" s="694"/>
      <c r="AL89" s="675"/>
      <c r="AM89" s="477" t="s">
        <v>949</v>
      </c>
      <c r="AN89" s="694"/>
      <c r="AO89" s="694"/>
      <c r="AP89" s="694"/>
      <c r="AQ89" s="473" t="s">
        <v>950</v>
      </c>
      <c r="AR89" s="693"/>
      <c r="AS89" s="694"/>
      <c r="AT89" s="694"/>
      <c r="AU89" s="675"/>
      <c r="AV89" s="693"/>
      <c r="AW89" s="694"/>
      <c r="AX89" s="694"/>
      <c r="AY89" s="729"/>
      <c r="AZ89" s="477" t="s">
        <v>949</v>
      </c>
      <c r="BA89" s="694"/>
      <c r="BB89" s="694"/>
      <c r="BC89" s="694"/>
      <c r="BD89" s="473" t="s">
        <v>950</v>
      </c>
      <c r="BE89" s="693"/>
      <c r="BF89" s="694"/>
      <c r="BG89" s="694"/>
      <c r="BH89" s="675"/>
      <c r="BI89" s="477" t="s">
        <v>949</v>
      </c>
      <c r="BJ89" s="694"/>
      <c r="BK89" s="694"/>
      <c r="BL89" s="694"/>
      <c r="BM89" s="473" t="s">
        <v>951</v>
      </c>
      <c r="BN89" s="701"/>
      <c r="BO89" s="702"/>
      <c r="BP89" s="702"/>
      <c r="BQ89" s="690"/>
      <c r="BR89" s="705"/>
      <c r="BS89" s="706"/>
      <c r="BT89" s="706"/>
      <c r="BU89" s="690"/>
    </row>
    <row r="90" spans="1:74" x14ac:dyDescent="0.45">
      <c r="A90" s="730" t="s">
        <v>965</v>
      </c>
      <c r="B90" s="731"/>
      <c r="C90" s="731"/>
      <c r="D90" s="731"/>
      <c r="E90" s="731"/>
      <c r="F90" s="703"/>
      <c r="G90" s="704"/>
      <c r="H90" s="704"/>
      <c r="I90" s="690" t="s">
        <v>931</v>
      </c>
      <c r="J90" s="691"/>
      <c r="K90" s="692"/>
      <c r="L90" s="692"/>
      <c r="M90" s="669" t="s">
        <v>932</v>
      </c>
      <c r="N90" s="691"/>
      <c r="O90" s="692"/>
      <c r="P90" s="692"/>
      <c r="Q90" s="669" t="s">
        <v>932</v>
      </c>
      <c r="R90" s="691"/>
      <c r="S90" s="692"/>
      <c r="T90" s="692"/>
      <c r="U90" s="669" t="s">
        <v>932</v>
      </c>
      <c r="V90" s="691"/>
      <c r="W90" s="692"/>
      <c r="X90" s="692"/>
      <c r="Y90" s="692"/>
      <c r="Z90" s="476" t="s">
        <v>932</v>
      </c>
      <c r="AA90" s="691"/>
      <c r="AB90" s="692"/>
      <c r="AC90" s="692"/>
      <c r="AD90" s="669" t="s">
        <v>932</v>
      </c>
      <c r="AE90" s="691"/>
      <c r="AF90" s="692"/>
      <c r="AG90" s="692"/>
      <c r="AH90" s="669" t="s">
        <v>932</v>
      </c>
      <c r="AI90" s="691"/>
      <c r="AJ90" s="692"/>
      <c r="AK90" s="692"/>
      <c r="AL90" s="669" t="s">
        <v>932</v>
      </c>
      <c r="AM90" s="691"/>
      <c r="AN90" s="692"/>
      <c r="AO90" s="692"/>
      <c r="AP90" s="692"/>
      <c r="AQ90" s="476" t="s">
        <v>932</v>
      </c>
      <c r="AR90" s="691"/>
      <c r="AS90" s="692"/>
      <c r="AT90" s="692"/>
      <c r="AU90" s="669" t="s">
        <v>932</v>
      </c>
      <c r="AV90" s="691"/>
      <c r="AW90" s="692"/>
      <c r="AX90" s="692"/>
      <c r="AY90" s="728" t="s">
        <v>932</v>
      </c>
      <c r="AZ90" s="691"/>
      <c r="BA90" s="692"/>
      <c r="BB90" s="692"/>
      <c r="BC90" s="692"/>
      <c r="BD90" s="476" t="s">
        <v>932</v>
      </c>
      <c r="BE90" s="691"/>
      <c r="BF90" s="692"/>
      <c r="BG90" s="692"/>
      <c r="BH90" s="669" t="s">
        <v>932</v>
      </c>
      <c r="BI90" s="691"/>
      <c r="BJ90" s="692"/>
      <c r="BK90" s="692"/>
      <c r="BL90" s="692"/>
      <c r="BM90" s="476" t="s">
        <v>932</v>
      </c>
      <c r="BN90" s="701"/>
      <c r="BO90" s="702"/>
      <c r="BP90" s="702"/>
      <c r="BQ90" s="690" t="s">
        <v>932</v>
      </c>
      <c r="BR90" s="705">
        <f>SUM(J90,N90,R90,V90,AA90,AE90,AI90,AM90,AR90,AV90,AZ90,BE90,BI90,BN90)</f>
        <v>0</v>
      </c>
      <c r="BS90" s="706"/>
      <c r="BT90" s="706"/>
      <c r="BU90" s="690" t="s">
        <v>932</v>
      </c>
    </row>
    <row r="91" spans="1:74" x14ac:dyDescent="0.45">
      <c r="A91" s="730"/>
      <c r="B91" s="731"/>
      <c r="C91" s="731"/>
      <c r="D91" s="731"/>
      <c r="E91" s="731"/>
      <c r="F91" s="688"/>
      <c r="G91" s="689"/>
      <c r="H91" s="689"/>
      <c r="I91" s="690"/>
      <c r="J91" s="693"/>
      <c r="K91" s="694"/>
      <c r="L91" s="694"/>
      <c r="M91" s="675"/>
      <c r="N91" s="693"/>
      <c r="O91" s="694"/>
      <c r="P91" s="694"/>
      <c r="Q91" s="675"/>
      <c r="R91" s="693"/>
      <c r="S91" s="694"/>
      <c r="T91" s="694"/>
      <c r="U91" s="675"/>
      <c r="V91" s="477" t="s">
        <v>949</v>
      </c>
      <c r="W91" s="694"/>
      <c r="X91" s="694"/>
      <c r="Y91" s="694"/>
      <c r="Z91" s="473" t="s">
        <v>950</v>
      </c>
      <c r="AA91" s="693"/>
      <c r="AB91" s="694"/>
      <c r="AC91" s="694"/>
      <c r="AD91" s="675"/>
      <c r="AE91" s="693"/>
      <c r="AF91" s="694"/>
      <c r="AG91" s="694"/>
      <c r="AH91" s="675"/>
      <c r="AI91" s="693"/>
      <c r="AJ91" s="694"/>
      <c r="AK91" s="694"/>
      <c r="AL91" s="675"/>
      <c r="AM91" s="477" t="s">
        <v>949</v>
      </c>
      <c r="AN91" s="694"/>
      <c r="AO91" s="694"/>
      <c r="AP91" s="694"/>
      <c r="AQ91" s="473" t="s">
        <v>950</v>
      </c>
      <c r="AR91" s="693"/>
      <c r="AS91" s="694"/>
      <c r="AT91" s="694"/>
      <c r="AU91" s="675"/>
      <c r="AV91" s="693"/>
      <c r="AW91" s="694"/>
      <c r="AX91" s="694"/>
      <c r="AY91" s="729"/>
      <c r="AZ91" s="477" t="s">
        <v>949</v>
      </c>
      <c r="BA91" s="694"/>
      <c r="BB91" s="694"/>
      <c r="BC91" s="694"/>
      <c r="BD91" s="473" t="s">
        <v>950</v>
      </c>
      <c r="BE91" s="693"/>
      <c r="BF91" s="694"/>
      <c r="BG91" s="694"/>
      <c r="BH91" s="675"/>
      <c r="BI91" s="477" t="s">
        <v>949</v>
      </c>
      <c r="BJ91" s="694"/>
      <c r="BK91" s="694"/>
      <c r="BL91" s="694"/>
      <c r="BM91" s="473" t="s">
        <v>950</v>
      </c>
      <c r="BN91" s="701"/>
      <c r="BO91" s="702"/>
      <c r="BP91" s="702"/>
      <c r="BQ91" s="690"/>
      <c r="BR91" s="705"/>
      <c r="BS91" s="706"/>
      <c r="BT91" s="706"/>
      <c r="BU91" s="690"/>
    </row>
    <row r="92" spans="1:74" x14ac:dyDescent="0.45">
      <c r="A92" s="730" t="s">
        <v>966</v>
      </c>
      <c r="B92" s="731"/>
      <c r="C92" s="731"/>
      <c r="D92" s="731"/>
      <c r="E92" s="731"/>
      <c r="F92" s="688"/>
      <c r="G92" s="689"/>
      <c r="H92" s="689"/>
      <c r="I92" s="690" t="s">
        <v>931</v>
      </c>
      <c r="J92" s="691"/>
      <c r="K92" s="692"/>
      <c r="L92" s="692"/>
      <c r="M92" s="669" t="s">
        <v>932</v>
      </c>
      <c r="N92" s="691"/>
      <c r="O92" s="692"/>
      <c r="P92" s="692"/>
      <c r="Q92" s="669" t="s">
        <v>932</v>
      </c>
      <c r="R92" s="691"/>
      <c r="S92" s="692"/>
      <c r="T92" s="692"/>
      <c r="U92" s="669" t="s">
        <v>932</v>
      </c>
      <c r="V92" s="691"/>
      <c r="W92" s="692"/>
      <c r="X92" s="692"/>
      <c r="Y92" s="692"/>
      <c r="Z92" s="476" t="s">
        <v>932</v>
      </c>
      <c r="AA92" s="691"/>
      <c r="AB92" s="692"/>
      <c r="AC92" s="692"/>
      <c r="AD92" s="669" t="s">
        <v>932</v>
      </c>
      <c r="AE92" s="691"/>
      <c r="AF92" s="692"/>
      <c r="AG92" s="692"/>
      <c r="AH92" s="669" t="s">
        <v>932</v>
      </c>
      <c r="AI92" s="691"/>
      <c r="AJ92" s="692"/>
      <c r="AK92" s="692"/>
      <c r="AL92" s="669" t="s">
        <v>932</v>
      </c>
      <c r="AM92" s="691"/>
      <c r="AN92" s="692"/>
      <c r="AO92" s="692"/>
      <c r="AP92" s="692"/>
      <c r="AQ92" s="476" t="s">
        <v>932</v>
      </c>
      <c r="AR92" s="691"/>
      <c r="AS92" s="692"/>
      <c r="AT92" s="692"/>
      <c r="AU92" s="669" t="s">
        <v>932</v>
      </c>
      <c r="AV92" s="691"/>
      <c r="AW92" s="692"/>
      <c r="AX92" s="692"/>
      <c r="AY92" s="728" t="s">
        <v>932</v>
      </c>
      <c r="AZ92" s="691"/>
      <c r="BA92" s="692"/>
      <c r="BB92" s="692"/>
      <c r="BC92" s="692"/>
      <c r="BD92" s="476" t="s">
        <v>932</v>
      </c>
      <c r="BE92" s="691"/>
      <c r="BF92" s="692"/>
      <c r="BG92" s="692"/>
      <c r="BH92" s="669" t="s">
        <v>932</v>
      </c>
      <c r="BI92" s="691"/>
      <c r="BJ92" s="692"/>
      <c r="BK92" s="692"/>
      <c r="BL92" s="692"/>
      <c r="BM92" s="476" t="s">
        <v>932</v>
      </c>
      <c r="BN92" s="701"/>
      <c r="BO92" s="702"/>
      <c r="BP92" s="702"/>
      <c r="BQ92" s="690" t="s">
        <v>932</v>
      </c>
      <c r="BR92" s="705">
        <f>SUM(J92,N92,R92,V92,AA92,AE92,AI92,AM92,AR92,AV92,AZ92,BE92,BI92,BN92)</f>
        <v>0</v>
      </c>
      <c r="BS92" s="706"/>
      <c r="BT92" s="706"/>
      <c r="BU92" s="690" t="s">
        <v>932</v>
      </c>
    </row>
    <row r="93" spans="1:74" x14ac:dyDescent="0.45">
      <c r="A93" s="730"/>
      <c r="B93" s="731"/>
      <c r="C93" s="731"/>
      <c r="D93" s="731"/>
      <c r="E93" s="731"/>
      <c r="F93" s="688"/>
      <c r="G93" s="689"/>
      <c r="H93" s="689"/>
      <c r="I93" s="690"/>
      <c r="J93" s="693"/>
      <c r="K93" s="694"/>
      <c r="L93" s="694"/>
      <c r="M93" s="675"/>
      <c r="N93" s="693"/>
      <c r="O93" s="694"/>
      <c r="P93" s="694"/>
      <c r="Q93" s="675"/>
      <c r="R93" s="693"/>
      <c r="S93" s="694"/>
      <c r="T93" s="694"/>
      <c r="U93" s="675"/>
      <c r="V93" s="477" t="s">
        <v>949</v>
      </c>
      <c r="W93" s="694"/>
      <c r="X93" s="694"/>
      <c r="Y93" s="694"/>
      <c r="Z93" s="473" t="s">
        <v>950</v>
      </c>
      <c r="AA93" s="693"/>
      <c r="AB93" s="694"/>
      <c r="AC93" s="694"/>
      <c r="AD93" s="675"/>
      <c r="AE93" s="693"/>
      <c r="AF93" s="694"/>
      <c r="AG93" s="694"/>
      <c r="AH93" s="675"/>
      <c r="AI93" s="693"/>
      <c r="AJ93" s="694"/>
      <c r="AK93" s="694"/>
      <c r="AL93" s="675"/>
      <c r="AM93" s="477" t="s">
        <v>949</v>
      </c>
      <c r="AN93" s="694"/>
      <c r="AO93" s="694"/>
      <c r="AP93" s="694"/>
      <c r="AQ93" s="473" t="s">
        <v>950</v>
      </c>
      <c r="AR93" s="693"/>
      <c r="AS93" s="694"/>
      <c r="AT93" s="694"/>
      <c r="AU93" s="675"/>
      <c r="AV93" s="693"/>
      <c r="AW93" s="694"/>
      <c r="AX93" s="694"/>
      <c r="AY93" s="729"/>
      <c r="AZ93" s="477" t="s">
        <v>949</v>
      </c>
      <c r="BA93" s="694"/>
      <c r="BB93" s="694"/>
      <c r="BC93" s="694"/>
      <c r="BD93" s="473" t="s">
        <v>950</v>
      </c>
      <c r="BE93" s="693"/>
      <c r="BF93" s="694"/>
      <c r="BG93" s="694"/>
      <c r="BH93" s="675"/>
      <c r="BI93" s="477" t="s">
        <v>949</v>
      </c>
      <c r="BJ93" s="694"/>
      <c r="BK93" s="694"/>
      <c r="BL93" s="694"/>
      <c r="BM93" s="473" t="s">
        <v>950</v>
      </c>
      <c r="BN93" s="701"/>
      <c r="BO93" s="702"/>
      <c r="BP93" s="702"/>
      <c r="BQ93" s="690"/>
      <c r="BR93" s="705"/>
      <c r="BS93" s="706"/>
      <c r="BT93" s="706"/>
      <c r="BU93" s="690"/>
    </row>
    <row r="94" spans="1:74" x14ac:dyDescent="0.45">
      <c r="A94" s="730" t="s">
        <v>967</v>
      </c>
      <c r="B94" s="731"/>
      <c r="C94" s="731"/>
      <c r="D94" s="731"/>
      <c r="E94" s="731"/>
      <c r="F94" s="688"/>
      <c r="G94" s="689"/>
      <c r="H94" s="689"/>
      <c r="I94" s="690" t="s">
        <v>931</v>
      </c>
      <c r="J94" s="691"/>
      <c r="K94" s="692"/>
      <c r="L94" s="692"/>
      <c r="M94" s="669" t="s">
        <v>932</v>
      </c>
      <c r="N94" s="691"/>
      <c r="O94" s="692"/>
      <c r="P94" s="692"/>
      <c r="Q94" s="669" t="s">
        <v>932</v>
      </c>
      <c r="R94" s="691"/>
      <c r="S94" s="692"/>
      <c r="T94" s="692"/>
      <c r="U94" s="669" t="s">
        <v>932</v>
      </c>
      <c r="V94" s="691"/>
      <c r="W94" s="692"/>
      <c r="X94" s="692"/>
      <c r="Y94" s="692"/>
      <c r="Z94" s="476" t="s">
        <v>932</v>
      </c>
      <c r="AA94" s="691"/>
      <c r="AB94" s="692"/>
      <c r="AC94" s="692"/>
      <c r="AD94" s="669" t="s">
        <v>932</v>
      </c>
      <c r="AE94" s="691"/>
      <c r="AF94" s="692"/>
      <c r="AG94" s="692"/>
      <c r="AH94" s="669" t="s">
        <v>932</v>
      </c>
      <c r="AI94" s="691"/>
      <c r="AJ94" s="692"/>
      <c r="AK94" s="692"/>
      <c r="AL94" s="669" t="s">
        <v>932</v>
      </c>
      <c r="AM94" s="691"/>
      <c r="AN94" s="692"/>
      <c r="AO94" s="692"/>
      <c r="AP94" s="692"/>
      <c r="AQ94" s="476" t="s">
        <v>932</v>
      </c>
      <c r="AR94" s="691"/>
      <c r="AS94" s="692"/>
      <c r="AT94" s="692"/>
      <c r="AU94" s="669" t="s">
        <v>932</v>
      </c>
      <c r="AV94" s="691"/>
      <c r="AW94" s="692"/>
      <c r="AX94" s="692"/>
      <c r="AY94" s="728" t="s">
        <v>932</v>
      </c>
      <c r="AZ94" s="691"/>
      <c r="BA94" s="692"/>
      <c r="BB94" s="692"/>
      <c r="BC94" s="692"/>
      <c r="BD94" s="476" t="s">
        <v>932</v>
      </c>
      <c r="BE94" s="691"/>
      <c r="BF94" s="692"/>
      <c r="BG94" s="692"/>
      <c r="BH94" s="669" t="s">
        <v>932</v>
      </c>
      <c r="BI94" s="691"/>
      <c r="BJ94" s="692"/>
      <c r="BK94" s="692"/>
      <c r="BL94" s="692"/>
      <c r="BM94" s="476" t="s">
        <v>932</v>
      </c>
      <c r="BN94" s="701"/>
      <c r="BO94" s="702"/>
      <c r="BP94" s="702"/>
      <c r="BQ94" s="690" t="s">
        <v>932</v>
      </c>
      <c r="BR94" s="705">
        <f>SUM(J94,N94,R94,V94,AA94,AE94,AI94,AM94,AR94,AV94,AZ94,BE94,BI94,BN94)</f>
        <v>0</v>
      </c>
      <c r="BS94" s="706"/>
      <c r="BT94" s="706"/>
      <c r="BU94" s="690" t="s">
        <v>932</v>
      </c>
    </row>
    <row r="95" spans="1:74" x14ac:dyDescent="0.45">
      <c r="A95" s="730"/>
      <c r="B95" s="731"/>
      <c r="C95" s="731"/>
      <c r="D95" s="731"/>
      <c r="E95" s="731"/>
      <c r="F95" s="688"/>
      <c r="G95" s="689"/>
      <c r="H95" s="689"/>
      <c r="I95" s="690"/>
      <c r="J95" s="693"/>
      <c r="K95" s="694"/>
      <c r="L95" s="694"/>
      <c r="M95" s="675"/>
      <c r="N95" s="693"/>
      <c r="O95" s="694"/>
      <c r="P95" s="694"/>
      <c r="Q95" s="675"/>
      <c r="R95" s="693"/>
      <c r="S95" s="694"/>
      <c r="T95" s="694"/>
      <c r="U95" s="675"/>
      <c r="V95" s="477" t="s">
        <v>949</v>
      </c>
      <c r="W95" s="694"/>
      <c r="X95" s="694"/>
      <c r="Y95" s="694"/>
      <c r="Z95" s="473" t="s">
        <v>950</v>
      </c>
      <c r="AA95" s="693"/>
      <c r="AB95" s="694"/>
      <c r="AC95" s="694"/>
      <c r="AD95" s="675"/>
      <c r="AE95" s="693"/>
      <c r="AF95" s="694"/>
      <c r="AG95" s="694"/>
      <c r="AH95" s="675"/>
      <c r="AI95" s="693"/>
      <c r="AJ95" s="694"/>
      <c r="AK95" s="694"/>
      <c r="AL95" s="675"/>
      <c r="AM95" s="477" t="s">
        <v>949</v>
      </c>
      <c r="AN95" s="694"/>
      <c r="AO95" s="694"/>
      <c r="AP95" s="694"/>
      <c r="AQ95" s="473" t="s">
        <v>950</v>
      </c>
      <c r="AR95" s="693"/>
      <c r="AS95" s="694"/>
      <c r="AT95" s="694"/>
      <c r="AU95" s="675"/>
      <c r="AV95" s="693"/>
      <c r="AW95" s="694"/>
      <c r="AX95" s="694"/>
      <c r="AY95" s="729"/>
      <c r="AZ95" s="477" t="s">
        <v>949</v>
      </c>
      <c r="BA95" s="694"/>
      <c r="BB95" s="694"/>
      <c r="BC95" s="694"/>
      <c r="BD95" s="473" t="s">
        <v>950</v>
      </c>
      <c r="BE95" s="693"/>
      <c r="BF95" s="694"/>
      <c r="BG95" s="694"/>
      <c r="BH95" s="675"/>
      <c r="BI95" s="477" t="s">
        <v>949</v>
      </c>
      <c r="BJ95" s="694"/>
      <c r="BK95" s="694"/>
      <c r="BL95" s="694"/>
      <c r="BM95" s="473" t="s">
        <v>950</v>
      </c>
      <c r="BN95" s="701"/>
      <c r="BO95" s="702"/>
      <c r="BP95" s="702"/>
      <c r="BQ95" s="690"/>
      <c r="BR95" s="705"/>
      <c r="BS95" s="706"/>
      <c r="BT95" s="706"/>
      <c r="BU95" s="690"/>
    </row>
    <row r="96" spans="1:74" x14ac:dyDescent="0.45">
      <c r="A96" s="730" t="s">
        <v>968</v>
      </c>
      <c r="B96" s="731"/>
      <c r="C96" s="731"/>
      <c r="D96" s="731"/>
      <c r="E96" s="731"/>
      <c r="F96" s="688"/>
      <c r="G96" s="689"/>
      <c r="H96" s="689"/>
      <c r="I96" s="690" t="s">
        <v>931</v>
      </c>
      <c r="J96" s="691"/>
      <c r="K96" s="692"/>
      <c r="L96" s="692"/>
      <c r="M96" s="669" t="s">
        <v>932</v>
      </c>
      <c r="N96" s="691"/>
      <c r="O96" s="692"/>
      <c r="P96" s="692"/>
      <c r="Q96" s="669" t="s">
        <v>932</v>
      </c>
      <c r="R96" s="691"/>
      <c r="S96" s="692"/>
      <c r="T96" s="692"/>
      <c r="U96" s="669" t="s">
        <v>932</v>
      </c>
      <c r="V96" s="691"/>
      <c r="W96" s="692"/>
      <c r="X96" s="692"/>
      <c r="Y96" s="692"/>
      <c r="Z96" s="476" t="s">
        <v>932</v>
      </c>
      <c r="AA96" s="691"/>
      <c r="AB96" s="692"/>
      <c r="AC96" s="692"/>
      <c r="AD96" s="669" t="s">
        <v>932</v>
      </c>
      <c r="AE96" s="691"/>
      <c r="AF96" s="692"/>
      <c r="AG96" s="692"/>
      <c r="AH96" s="669" t="s">
        <v>932</v>
      </c>
      <c r="AI96" s="691"/>
      <c r="AJ96" s="692"/>
      <c r="AK96" s="692"/>
      <c r="AL96" s="669" t="s">
        <v>932</v>
      </c>
      <c r="AM96" s="691"/>
      <c r="AN96" s="692"/>
      <c r="AO96" s="692"/>
      <c r="AP96" s="692"/>
      <c r="AQ96" s="476" t="s">
        <v>932</v>
      </c>
      <c r="AR96" s="691"/>
      <c r="AS96" s="692"/>
      <c r="AT96" s="692"/>
      <c r="AU96" s="669" t="s">
        <v>932</v>
      </c>
      <c r="AV96" s="691"/>
      <c r="AW96" s="692"/>
      <c r="AX96" s="692"/>
      <c r="AY96" s="728" t="s">
        <v>932</v>
      </c>
      <c r="AZ96" s="691"/>
      <c r="BA96" s="692"/>
      <c r="BB96" s="692"/>
      <c r="BC96" s="692"/>
      <c r="BD96" s="476" t="s">
        <v>932</v>
      </c>
      <c r="BE96" s="691"/>
      <c r="BF96" s="692"/>
      <c r="BG96" s="692"/>
      <c r="BH96" s="669" t="s">
        <v>932</v>
      </c>
      <c r="BI96" s="691"/>
      <c r="BJ96" s="692"/>
      <c r="BK96" s="692"/>
      <c r="BL96" s="692"/>
      <c r="BM96" s="476" t="s">
        <v>932</v>
      </c>
      <c r="BN96" s="701"/>
      <c r="BO96" s="702"/>
      <c r="BP96" s="702"/>
      <c r="BQ96" s="690" t="s">
        <v>932</v>
      </c>
      <c r="BR96" s="705">
        <f>SUM(J96,N96,R96,V96,AA96,AE96,AI96,AM96,AR96,AV96,AZ96,BE96,BI96,BN96)</f>
        <v>0</v>
      </c>
      <c r="BS96" s="706"/>
      <c r="BT96" s="706"/>
      <c r="BU96" s="690" t="s">
        <v>932</v>
      </c>
    </row>
    <row r="97" spans="1:73" x14ac:dyDescent="0.45">
      <c r="A97" s="730"/>
      <c r="B97" s="731"/>
      <c r="C97" s="731"/>
      <c r="D97" s="731"/>
      <c r="E97" s="731"/>
      <c r="F97" s="688"/>
      <c r="G97" s="689"/>
      <c r="H97" s="689"/>
      <c r="I97" s="690"/>
      <c r="J97" s="693"/>
      <c r="K97" s="694"/>
      <c r="L97" s="694"/>
      <c r="M97" s="675"/>
      <c r="N97" s="693"/>
      <c r="O97" s="694"/>
      <c r="P97" s="694"/>
      <c r="Q97" s="675"/>
      <c r="R97" s="693"/>
      <c r="S97" s="694"/>
      <c r="T97" s="694"/>
      <c r="U97" s="675"/>
      <c r="V97" s="477" t="s">
        <v>949</v>
      </c>
      <c r="W97" s="694"/>
      <c r="X97" s="694"/>
      <c r="Y97" s="694"/>
      <c r="Z97" s="473" t="s">
        <v>950</v>
      </c>
      <c r="AA97" s="693"/>
      <c r="AB97" s="694"/>
      <c r="AC97" s="694"/>
      <c r="AD97" s="675"/>
      <c r="AE97" s="693"/>
      <c r="AF97" s="694"/>
      <c r="AG97" s="694"/>
      <c r="AH97" s="675"/>
      <c r="AI97" s="693"/>
      <c r="AJ97" s="694"/>
      <c r="AK97" s="694"/>
      <c r="AL97" s="675"/>
      <c r="AM97" s="477" t="s">
        <v>949</v>
      </c>
      <c r="AN97" s="694"/>
      <c r="AO97" s="694"/>
      <c r="AP97" s="694"/>
      <c r="AQ97" s="473" t="s">
        <v>950</v>
      </c>
      <c r="AR97" s="693"/>
      <c r="AS97" s="694"/>
      <c r="AT97" s="694"/>
      <c r="AU97" s="675"/>
      <c r="AV97" s="693"/>
      <c r="AW97" s="694"/>
      <c r="AX97" s="694"/>
      <c r="AY97" s="729"/>
      <c r="AZ97" s="477" t="s">
        <v>949</v>
      </c>
      <c r="BA97" s="694"/>
      <c r="BB97" s="694"/>
      <c r="BC97" s="694"/>
      <c r="BD97" s="473" t="s">
        <v>950</v>
      </c>
      <c r="BE97" s="693"/>
      <c r="BF97" s="694"/>
      <c r="BG97" s="694"/>
      <c r="BH97" s="675"/>
      <c r="BI97" s="477" t="s">
        <v>949</v>
      </c>
      <c r="BJ97" s="694"/>
      <c r="BK97" s="694"/>
      <c r="BL97" s="694"/>
      <c r="BM97" s="473" t="s">
        <v>950</v>
      </c>
      <c r="BN97" s="701"/>
      <c r="BO97" s="702"/>
      <c r="BP97" s="702"/>
      <c r="BQ97" s="690"/>
      <c r="BR97" s="705"/>
      <c r="BS97" s="706"/>
      <c r="BT97" s="706"/>
      <c r="BU97" s="690"/>
    </row>
    <row r="98" spans="1:73" x14ac:dyDescent="0.45">
      <c r="A98" s="730" t="s">
        <v>969</v>
      </c>
      <c r="B98" s="731"/>
      <c r="C98" s="731"/>
      <c r="D98" s="731"/>
      <c r="E98" s="731"/>
      <c r="F98" s="688"/>
      <c r="G98" s="689"/>
      <c r="H98" s="689"/>
      <c r="I98" s="690" t="s">
        <v>931</v>
      </c>
      <c r="J98" s="691"/>
      <c r="K98" s="692"/>
      <c r="L98" s="692"/>
      <c r="M98" s="669" t="s">
        <v>932</v>
      </c>
      <c r="N98" s="691"/>
      <c r="O98" s="692"/>
      <c r="P98" s="692"/>
      <c r="Q98" s="669" t="s">
        <v>932</v>
      </c>
      <c r="R98" s="691"/>
      <c r="S98" s="692"/>
      <c r="T98" s="692"/>
      <c r="U98" s="669" t="s">
        <v>932</v>
      </c>
      <c r="V98" s="691"/>
      <c r="W98" s="692"/>
      <c r="X98" s="692"/>
      <c r="Y98" s="692"/>
      <c r="Z98" s="476" t="s">
        <v>932</v>
      </c>
      <c r="AA98" s="691"/>
      <c r="AB98" s="692"/>
      <c r="AC98" s="692"/>
      <c r="AD98" s="669" t="s">
        <v>932</v>
      </c>
      <c r="AE98" s="691"/>
      <c r="AF98" s="692"/>
      <c r="AG98" s="692"/>
      <c r="AH98" s="669" t="s">
        <v>932</v>
      </c>
      <c r="AI98" s="691"/>
      <c r="AJ98" s="692"/>
      <c r="AK98" s="692"/>
      <c r="AL98" s="669" t="s">
        <v>932</v>
      </c>
      <c r="AM98" s="691"/>
      <c r="AN98" s="692"/>
      <c r="AO98" s="692"/>
      <c r="AP98" s="692"/>
      <c r="AQ98" s="476" t="s">
        <v>932</v>
      </c>
      <c r="AR98" s="691"/>
      <c r="AS98" s="692"/>
      <c r="AT98" s="692"/>
      <c r="AU98" s="669" t="s">
        <v>932</v>
      </c>
      <c r="AV98" s="691"/>
      <c r="AW98" s="692"/>
      <c r="AX98" s="692"/>
      <c r="AY98" s="728" t="s">
        <v>932</v>
      </c>
      <c r="AZ98" s="691"/>
      <c r="BA98" s="692"/>
      <c r="BB98" s="692"/>
      <c r="BC98" s="692"/>
      <c r="BD98" s="476" t="s">
        <v>932</v>
      </c>
      <c r="BE98" s="691"/>
      <c r="BF98" s="692"/>
      <c r="BG98" s="692"/>
      <c r="BH98" s="669" t="s">
        <v>932</v>
      </c>
      <c r="BI98" s="691"/>
      <c r="BJ98" s="692"/>
      <c r="BK98" s="692"/>
      <c r="BL98" s="692"/>
      <c r="BM98" s="476" t="s">
        <v>932</v>
      </c>
      <c r="BN98" s="701"/>
      <c r="BO98" s="702"/>
      <c r="BP98" s="702"/>
      <c r="BQ98" s="690" t="s">
        <v>932</v>
      </c>
      <c r="BR98" s="705">
        <f>SUM(J98,N98,R98,V98,AA98,AE98,AI98,AM98,AR98,AV98,AZ98,BE98,BI98,BN98)</f>
        <v>0</v>
      </c>
      <c r="BS98" s="706"/>
      <c r="BT98" s="706"/>
      <c r="BU98" s="690" t="s">
        <v>932</v>
      </c>
    </row>
    <row r="99" spans="1:73" x14ac:dyDescent="0.45">
      <c r="A99" s="730"/>
      <c r="B99" s="731"/>
      <c r="C99" s="731"/>
      <c r="D99" s="731"/>
      <c r="E99" s="731"/>
      <c r="F99" s="688"/>
      <c r="G99" s="689"/>
      <c r="H99" s="689"/>
      <c r="I99" s="690"/>
      <c r="J99" s="693"/>
      <c r="K99" s="694"/>
      <c r="L99" s="694"/>
      <c r="M99" s="675"/>
      <c r="N99" s="693"/>
      <c r="O99" s="694"/>
      <c r="P99" s="694"/>
      <c r="Q99" s="675"/>
      <c r="R99" s="693"/>
      <c r="S99" s="694"/>
      <c r="T99" s="694"/>
      <c r="U99" s="675"/>
      <c r="V99" s="477" t="s">
        <v>949</v>
      </c>
      <c r="W99" s="694"/>
      <c r="X99" s="694"/>
      <c r="Y99" s="694"/>
      <c r="Z99" s="473" t="s">
        <v>950</v>
      </c>
      <c r="AA99" s="693"/>
      <c r="AB99" s="694"/>
      <c r="AC99" s="694"/>
      <c r="AD99" s="675"/>
      <c r="AE99" s="693"/>
      <c r="AF99" s="694"/>
      <c r="AG99" s="694"/>
      <c r="AH99" s="675"/>
      <c r="AI99" s="693"/>
      <c r="AJ99" s="694"/>
      <c r="AK99" s="694"/>
      <c r="AL99" s="675"/>
      <c r="AM99" s="477" t="s">
        <v>949</v>
      </c>
      <c r="AN99" s="694"/>
      <c r="AO99" s="694"/>
      <c r="AP99" s="694"/>
      <c r="AQ99" s="473" t="s">
        <v>950</v>
      </c>
      <c r="AR99" s="693"/>
      <c r="AS99" s="694"/>
      <c r="AT99" s="694"/>
      <c r="AU99" s="675"/>
      <c r="AV99" s="693"/>
      <c r="AW99" s="694"/>
      <c r="AX99" s="694"/>
      <c r="AY99" s="729"/>
      <c r="AZ99" s="477" t="s">
        <v>949</v>
      </c>
      <c r="BA99" s="694"/>
      <c r="BB99" s="694"/>
      <c r="BC99" s="694"/>
      <c r="BD99" s="473" t="s">
        <v>950</v>
      </c>
      <c r="BE99" s="693"/>
      <c r="BF99" s="694"/>
      <c r="BG99" s="694"/>
      <c r="BH99" s="675"/>
      <c r="BI99" s="477" t="s">
        <v>949</v>
      </c>
      <c r="BJ99" s="694"/>
      <c r="BK99" s="694"/>
      <c r="BL99" s="694"/>
      <c r="BM99" s="473" t="s">
        <v>950</v>
      </c>
      <c r="BN99" s="701"/>
      <c r="BO99" s="702"/>
      <c r="BP99" s="702"/>
      <c r="BQ99" s="690"/>
      <c r="BR99" s="705"/>
      <c r="BS99" s="706"/>
      <c r="BT99" s="706"/>
      <c r="BU99" s="690"/>
    </row>
    <row r="100" spans="1:73" x14ac:dyDescent="0.45">
      <c r="A100" s="711" t="s">
        <v>970</v>
      </c>
      <c r="B100" s="712"/>
      <c r="C100" s="712"/>
      <c r="D100" s="712"/>
      <c r="E100" s="712"/>
      <c r="F100" s="688"/>
      <c r="G100" s="689"/>
      <c r="H100" s="689"/>
      <c r="I100" s="690" t="s">
        <v>931</v>
      </c>
      <c r="J100" s="707"/>
      <c r="K100" s="708"/>
      <c r="L100" s="708"/>
      <c r="M100" s="669" t="s">
        <v>932</v>
      </c>
      <c r="N100" s="707"/>
      <c r="O100" s="708"/>
      <c r="P100" s="708"/>
      <c r="Q100" s="669" t="s">
        <v>932</v>
      </c>
      <c r="R100" s="707"/>
      <c r="S100" s="708"/>
      <c r="T100" s="708"/>
      <c r="U100" s="669" t="s">
        <v>932</v>
      </c>
      <c r="V100" s="716"/>
      <c r="W100" s="717"/>
      <c r="X100" s="717"/>
      <c r="Y100" s="717"/>
      <c r="Z100" s="476" t="s">
        <v>932</v>
      </c>
      <c r="AA100" s="707"/>
      <c r="AB100" s="708"/>
      <c r="AC100" s="708"/>
      <c r="AD100" s="669" t="s">
        <v>932</v>
      </c>
      <c r="AE100" s="707"/>
      <c r="AF100" s="708"/>
      <c r="AG100" s="708"/>
      <c r="AH100" s="669" t="s">
        <v>932</v>
      </c>
      <c r="AI100" s="707"/>
      <c r="AJ100" s="708"/>
      <c r="AK100" s="708"/>
      <c r="AL100" s="669" t="s">
        <v>932</v>
      </c>
      <c r="AM100" s="716"/>
      <c r="AN100" s="717"/>
      <c r="AO100" s="717"/>
      <c r="AP100" s="717"/>
      <c r="AQ100" s="476" t="s">
        <v>932</v>
      </c>
      <c r="AR100" s="691"/>
      <c r="AS100" s="692"/>
      <c r="AT100" s="692"/>
      <c r="AU100" s="669" t="s">
        <v>932</v>
      </c>
      <c r="AV100" s="707"/>
      <c r="AW100" s="708"/>
      <c r="AX100" s="708"/>
      <c r="AY100" s="728" t="s">
        <v>932</v>
      </c>
      <c r="AZ100" s="716"/>
      <c r="BA100" s="717"/>
      <c r="BB100" s="717"/>
      <c r="BC100" s="717"/>
      <c r="BD100" s="476" t="s">
        <v>932</v>
      </c>
      <c r="BE100" s="707"/>
      <c r="BF100" s="708"/>
      <c r="BG100" s="708"/>
      <c r="BH100" s="669" t="s">
        <v>932</v>
      </c>
      <c r="BI100" s="716"/>
      <c r="BJ100" s="717"/>
      <c r="BK100" s="717"/>
      <c r="BL100" s="717"/>
      <c r="BM100" s="476" t="s">
        <v>932</v>
      </c>
      <c r="BN100" s="701"/>
      <c r="BO100" s="702"/>
      <c r="BP100" s="702"/>
      <c r="BQ100" s="690" t="s">
        <v>932</v>
      </c>
      <c r="BR100" s="705">
        <f>SUM(AR100,BN100)</f>
        <v>0</v>
      </c>
      <c r="BS100" s="706"/>
      <c r="BT100" s="706"/>
      <c r="BU100" s="690" t="s">
        <v>932</v>
      </c>
    </row>
    <row r="101" spans="1:73" x14ac:dyDescent="0.45">
      <c r="A101" s="711"/>
      <c r="B101" s="712"/>
      <c r="C101" s="712"/>
      <c r="D101" s="712"/>
      <c r="E101" s="712"/>
      <c r="F101" s="688"/>
      <c r="G101" s="689"/>
      <c r="H101" s="689"/>
      <c r="I101" s="690"/>
      <c r="J101" s="709"/>
      <c r="K101" s="710"/>
      <c r="L101" s="710"/>
      <c r="M101" s="675"/>
      <c r="N101" s="709"/>
      <c r="O101" s="710"/>
      <c r="P101" s="710"/>
      <c r="Q101" s="675"/>
      <c r="R101" s="709"/>
      <c r="S101" s="710"/>
      <c r="T101" s="710"/>
      <c r="U101" s="675"/>
      <c r="V101" s="477" t="s">
        <v>949</v>
      </c>
      <c r="W101" s="713"/>
      <c r="X101" s="713"/>
      <c r="Y101" s="713"/>
      <c r="Z101" s="473" t="s">
        <v>950</v>
      </c>
      <c r="AA101" s="709"/>
      <c r="AB101" s="710"/>
      <c r="AC101" s="710"/>
      <c r="AD101" s="675"/>
      <c r="AE101" s="709"/>
      <c r="AF101" s="710"/>
      <c r="AG101" s="710"/>
      <c r="AH101" s="675"/>
      <c r="AI101" s="709"/>
      <c r="AJ101" s="710"/>
      <c r="AK101" s="710"/>
      <c r="AL101" s="675"/>
      <c r="AM101" s="477" t="s">
        <v>949</v>
      </c>
      <c r="AN101" s="713"/>
      <c r="AO101" s="713"/>
      <c r="AP101" s="713"/>
      <c r="AQ101" s="473" t="s">
        <v>950</v>
      </c>
      <c r="AR101" s="693"/>
      <c r="AS101" s="694"/>
      <c r="AT101" s="694"/>
      <c r="AU101" s="675"/>
      <c r="AV101" s="709"/>
      <c r="AW101" s="710"/>
      <c r="AX101" s="710"/>
      <c r="AY101" s="729"/>
      <c r="AZ101" s="477" t="s">
        <v>949</v>
      </c>
      <c r="BA101" s="713"/>
      <c r="BB101" s="713"/>
      <c r="BC101" s="713"/>
      <c r="BD101" s="473" t="s">
        <v>950</v>
      </c>
      <c r="BE101" s="709"/>
      <c r="BF101" s="710"/>
      <c r="BG101" s="710"/>
      <c r="BH101" s="675"/>
      <c r="BI101" s="477" t="s">
        <v>949</v>
      </c>
      <c r="BJ101" s="713"/>
      <c r="BK101" s="713"/>
      <c r="BL101" s="713"/>
      <c r="BM101" s="473" t="s">
        <v>950</v>
      </c>
      <c r="BN101" s="701"/>
      <c r="BO101" s="702"/>
      <c r="BP101" s="702"/>
      <c r="BQ101" s="690"/>
      <c r="BR101" s="705"/>
      <c r="BS101" s="706"/>
      <c r="BT101" s="706"/>
      <c r="BU101" s="690"/>
    </row>
    <row r="102" spans="1:73" x14ac:dyDescent="0.45">
      <c r="A102" s="711"/>
      <c r="B102" s="712"/>
      <c r="C102" s="712"/>
      <c r="D102" s="712"/>
      <c r="E102" s="712"/>
      <c r="F102" s="688"/>
      <c r="G102" s="689"/>
      <c r="H102" s="689"/>
      <c r="I102" s="690" t="s">
        <v>931</v>
      </c>
      <c r="J102" s="691"/>
      <c r="K102" s="692"/>
      <c r="L102" s="692"/>
      <c r="M102" s="669" t="s">
        <v>932</v>
      </c>
      <c r="N102" s="691"/>
      <c r="O102" s="692"/>
      <c r="P102" s="692"/>
      <c r="Q102" s="669" t="s">
        <v>932</v>
      </c>
      <c r="R102" s="691"/>
      <c r="S102" s="692"/>
      <c r="T102" s="692"/>
      <c r="U102" s="669" t="s">
        <v>932</v>
      </c>
      <c r="V102" s="691"/>
      <c r="W102" s="692"/>
      <c r="X102" s="692"/>
      <c r="Y102" s="692"/>
      <c r="Z102" s="476" t="s">
        <v>932</v>
      </c>
      <c r="AA102" s="691"/>
      <c r="AB102" s="692"/>
      <c r="AC102" s="692"/>
      <c r="AD102" s="669" t="s">
        <v>932</v>
      </c>
      <c r="AE102" s="691"/>
      <c r="AF102" s="692"/>
      <c r="AG102" s="692"/>
      <c r="AH102" s="669" t="s">
        <v>932</v>
      </c>
      <c r="AI102" s="691"/>
      <c r="AJ102" s="692"/>
      <c r="AK102" s="692"/>
      <c r="AL102" s="669" t="s">
        <v>932</v>
      </c>
      <c r="AM102" s="691"/>
      <c r="AN102" s="692"/>
      <c r="AO102" s="692"/>
      <c r="AP102" s="692"/>
      <c r="AQ102" s="476" t="s">
        <v>932</v>
      </c>
      <c r="AR102" s="691"/>
      <c r="AS102" s="692"/>
      <c r="AT102" s="692"/>
      <c r="AU102" s="669" t="s">
        <v>932</v>
      </c>
      <c r="AV102" s="691"/>
      <c r="AW102" s="692"/>
      <c r="AX102" s="692"/>
      <c r="AY102" s="728" t="s">
        <v>932</v>
      </c>
      <c r="AZ102" s="691"/>
      <c r="BA102" s="692"/>
      <c r="BB102" s="692"/>
      <c r="BC102" s="692"/>
      <c r="BD102" s="476" t="s">
        <v>932</v>
      </c>
      <c r="BE102" s="691"/>
      <c r="BF102" s="692"/>
      <c r="BG102" s="692"/>
      <c r="BH102" s="669" t="s">
        <v>932</v>
      </c>
      <c r="BI102" s="691"/>
      <c r="BJ102" s="692"/>
      <c r="BK102" s="692"/>
      <c r="BL102" s="692"/>
      <c r="BM102" s="476" t="s">
        <v>932</v>
      </c>
      <c r="BN102" s="701"/>
      <c r="BO102" s="702"/>
      <c r="BP102" s="702"/>
      <c r="BQ102" s="690" t="s">
        <v>932</v>
      </c>
      <c r="BR102" s="705">
        <f>SUM(J102,N102,R102,V102,AA102,AE102,AI102,AM102,AR102,AV102,AZ102,BE102,BI102,BN102)</f>
        <v>0</v>
      </c>
      <c r="BS102" s="706"/>
      <c r="BT102" s="706"/>
      <c r="BU102" s="690" t="s">
        <v>932</v>
      </c>
    </row>
    <row r="103" spans="1:73" x14ac:dyDescent="0.45">
      <c r="A103" s="711"/>
      <c r="B103" s="712"/>
      <c r="C103" s="712"/>
      <c r="D103" s="712"/>
      <c r="E103" s="712"/>
      <c r="F103" s="688"/>
      <c r="G103" s="689"/>
      <c r="H103" s="689"/>
      <c r="I103" s="690"/>
      <c r="J103" s="693"/>
      <c r="K103" s="694"/>
      <c r="L103" s="694"/>
      <c r="M103" s="675"/>
      <c r="N103" s="693"/>
      <c r="O103" s="694"/>
      <c r="P103" s="694"/>
      <c r="Q103" s="675"/>
      <c r="R103" s="693"/>
      <c r="S103" s="694"/>
      <c r="T103" s="694"/>
      <c r="U103" s="675"/>
      <c r="V103" s="477" t="s">
        <v>949</v>
      </c>
      <c r="W103" s="694"/>
      <c r="X103" s="694"/>
      <c r="Y103" s="694"/>
      <c r="Z103" s="473" t="s">
        <v>950</v>
      </c>
      <c r="AA103" s="693"/>
      <c r="AB103" s="694"/>
      <c r="AC103" s="694"/>
      <c r="AD103" s="675"/>
      <c r="AE103" s="693"/>
      <c r="AF103" s="694"/>
      <c r="AG103" s="694"/>
      <c r="AH103" s="675"/>
      <c r="AI103" s="693"/>
      <c r="AJ103" s="694"/>
      <c r="AK103" s="694"/>
      <c r="AL103" s="675"/>
      <c r="AM103" s="477" t="s">
        <v>949</v>
      </c>
      <c r="AN103" s="694"/>
      <c r="AO103" s="694"/>
      <c r="AP103" s="694"/>
      <c r="AQ103" s="473" t="s">
        <v>950</v>
      </c>
      <c r="AR103" s="693"/>
      <c r="AS103" s="694"/>
      <c r="AT103" s="694"/>
      <c r="AU103" s="675"/>
      <c r="AV103" s="693"/>
      <c r="AW103" s="694"/>
      <c r="AX103" s="694"/>
      <c r="AY103" s="729"/>
      <c r="AZ103" s="477" t="s">
        <v>949</v>
      </c>
      <c r="BA103" s="694"/>
      <c r="BB103" s="694"/>
      <c r="BC103" s="694"/>
      <c r="BD103" s="473" t="s">
        <v>950</v>
      </c>
      <c r="BE103" s="693"/>
      <c r="BF103" s="694"/>
      <c r="BG103" s="694"/>
      <c r="BH103" s="675"/>
      <c r="BI103" s="477" t="s">
        <v>949</v>
      </c>
      <c r="BJ103" s="694"/>
      <c r="BK103" s="694"/>
      <c r="BL103" s="694"/>
      <c r="BM103" s="473" t="s">
        <v>950</v>
      </c>
      <c r="BN103" s="701"/>
      <c r="BO103" s="702"/>
      <c r="BP103" s="702"/>
      <c r="BQ103" s="690"/>
      <c r="BR103" s="705"/>
      <c r="BS103" s="706"/>
      <c r="BT103" s="706"/>
      <c r="BU103" s="690"/>
    </row>
    <row r="104" spans="1:73" x14ac:dyDescent="0.45">
      <c r="A104" s="718"/>
      <c r="B104" s="719"/>
      <c r="C104" s="719"/>
      <c r="D104" s="719"/>
      <c r="E104" s="719"/>
      <c r="F104" s="688"/>
      <c r="G104" s="689"/>
      <c r="H104" s="689"/>
      <c r="I104" s="690" t="s">
        <v>931</v>
      </c>
      <c r="J104" s="691"/>
      <c r="K104" s="692"/>
      <c r="L104" s="692"/>
      <c r="M104" s="669" t="s">
        <v>932</v>
      </c>
      <c r="N104" s="691"/>
      <c r="O104" s="692"/>
      <c r="P104" s="692"/>
      <c r="Q104" s="669" t="s">
        <v>932</v>
      </c>
      <c r="R104" s="691"/>
      <c r="S104" s="692"/>
      <c r="T104" s="692"/>
      <c r="U104" s="669" t="s">
        <v>932</v>
      </c>
      <c r="V104" s="691"/>
      <c r="W104" s="692"/>
      <c r="X104" s="692"/>
      <c r="Y104" s="692"/>
      <c r="Z104" s="476" t="s">
        <v>932</v>
      </c>
      <c r="AA104" s="691"/>
      <c r="AB104" s="692"/>
      <c r="AC104" s="692"/>
      <c r="AD104" s="669" t="s">
        <v>932</v>
      </c>
      <c r="AE104" s="691"/>
      <c r="AF104" s="692"/>
      <c r="AG104" s="692"/>
      <c r="AH104" s="669" t="s">
        <v>932</v>
      </c>
      <c r="AI104" s="691"/>
      <c r="AJ104" s="692"/>
      <c r="AK104" s="692"/>
      <c r="AL104" s="669" t="s">
        <v>932</v>
      </c>
      <c r="AM104" s="691"/>
      <c r="AN104" s="692"/>
      <c r="AO104" s="692"/>
      <c r="AP104" s="692"/>
      <c r="AQ104" s="476" t="s">
        <v>932</v>
      </c>
      <c r="AR104" s="691"/>
      <c r="AS104" s="692"/>
      <c r="AT104" s="692"/>
      <c r="AU104" s="669" t="s">
        <v>932</v>
      </c>
      <c r="AV104" s="691"/>
      <c r="AW104" s="692"/>
      <c r="AX104" s="692"/>
      <c r="AY104" s="728" t="s">
        <v>932</v>
      </c>
      <c r="AZ104" s="691"/>
      <c r="BA104" s="692"/>
      <c r="BB104" s="692"/>
      <c r="BC104" s="692"/>
      <c r="BD104" s="476" t="s">
        <v>932</v>
      </c>
      <c r="BE104" s="691"/>
      <c r="BF104" s="692"/>
      <c r="BG104" s="692"/>
      <c r="BH104" s="669" t="s">
        <v>932</v>
      </c>
      <c r="BI104" s="691"/>
      <c r="BJ104" s="692"/>
      <c r="BK104" s="692"/>
      <c r="BL104" s="692"/>
      <c r="BM104" s="476" t="s">
        <v>932</v>
      </c>
      <c r="BN104" s="701"/>
      <c r="BO104" s="702"/>
      <c r="BP104" s="702"/>
      <c r="BQ104" s="690" t="s">
        <v>932</v>
      </c>
      <c r="BR104" s="705">
        <f>SUM(J104,N104,R104,V104,AA104,AE104,AI104,AM104,AR104,AV104,AZ104,BE104,BI104,BN104)</f>
        <v>0</v>
      </c>
      <c r="BS104" s="706"/>
      <c r="BT104" s="706"/>
      <c r="BU104" s="690" t="s">
        <v>932</v>
      </c>
    </row>
    <row r="105" spans="1:73" x14ac:dyDescent="0.45">
      <c r="A105" s="718"/>
      <c r="B105" s="719"/>
      <c r="C105" s="719"/>
      <c r="D105" s="719"/>
      <c r="E105" s="719"/>
      <c r="F105" s="688"/>
      <c r="G105" s="689"/>
      <c r="H105" s="689"/>
      <c r="I105" s="690"/>
      <c r="J105" s="693"/>
      <c r="K105" s="694"/>
      <c r="L105" s="694"/>
      <c r="M105" s="675"/>
      <c r="N105" s="693"/>
      <c r="O105" s="694"/>
      <c r="P105" s="694"/>
      <c r="Q105" s="675"/>
      <c r="R105" s="693"/>
      <c r="S105" s="694"/>
      <c r="T105" s="694"/>
      <c r="U105" s="675"/>
      <c r="V105" s="477" t="s">
        <v>949</v>
      </c>
      <c r="W105" s="694"/>
      <c r="X105" s="694"/>
      <c r="Y105" s="694"/>
      <c r="Z105" s="473" t="s">
        <v>950</v>
      </c>
      <c r="AA105" s="693"/>
      <c r="AB105" s="694"/>
      <c r="AC105" s="694"/>
      <c r="AD105" s="675"/>
      <c r="AE105" s="693"/>
      <c r="AF105" s="694"/>
      <c r="AG105" s="694"/>
      <c r="AH105" s="675"/>
      <c r="AI105" s="693"/>
      <c r="AJ105" s="694"/>
      <c r="AK105" s="694"/>
      <c r="AL105" s="675"/>
      <c r="AM105" s="477" t="s">
        <v>949</v>
      </c>
      <c r="AN105" s="694"/>
      <c r="AO105" s="694"/>
      <c r="AP105" s="694"/>
      <c r="AQ105" s="473" t="s">
        <v>950</v>
      </c>
      <c r="AR105" s="693"/>
      <c r="AS105" s="694"/>
      <c r="AT105" s="694"/>
      <c r="AU105" s="675"/>
      <c r="AV105" s="693"/>
      <c r="AW105" s="694"/>
      <c r="AX105" s="694"/>
      <c r="AY105" s="729"/>
      <c r="AZ105" s="477" t="s">
        <v>949</v>
      </c>
      <c r="BA105" s="694"/>
      <c r="BB105" s="694"/>
      <c r="BC105" s="694"/>
      <c r="BD105" s="473" t="s">
        <v>950</v>
      </c>
      <c r="BE105" s="693"/>
      <c r="BF105" s="694"/>
      <c r="BG105" s="694"/>
      <c r="BH105" s="675"/>
      <c r="BI105" s="477" t="s">
        <v>949</v>
      </c>
      <c r="BJ105" s="694"/>
      <c r="BK105" s="694"/>
      <c r="BL105" s="694"/>
      <c r="BM105" s="473" t="s">
        <v>950</v>
      </c>
      <c r="BN105" s="701"/>
      <c r="BO105" s="702"/>
      <c r="BP105" s="702"/>
      <c r="BQ105" s="690"/>
      <c r="BR105" s="705"/>
      <c r="BS105" s="706"/>
      <c r="BT105" s="706"/>
      <c r="BU105" s="690"/>
    </row>
    <row r="106" spans="1:73" x14ac:dyDescent="0.45">
      <c r="A106" s="468"/>
      <c r="B106" s="468"/>
      <c r="C106" s="468"/>
      <c r="D106" s="667" t="s">
        <v>915</v>
      </c>
      <c r="E106" s="668"/>
      <c r="F106" s="726">
        <f>SUM(F88:H105)</f>
        <v>0</v>
      </c>
      <c r="G106" s="727"/>
      <c r="H106" s="727"/>
      <c r="I106" s="690" t="s">
        <v>931</v>
      </c>
      <c r="J106" s="479"/>
      <c r="K106" s="479"/>
      <c r="L106" s="479"/>
      <c r="M106" s="479"/>
      <c r="N106" s="479"/>
      <c r="O106" s="479"/>
      <c r="P106" s="479"/>
      <c r="Q106" s="479"/>
      <c r="R106" s="479"/>
      <c r="S106" s="479"/>
      <c r="T106" s="479"/>
      <c r="U106" s="479"/>
      <c r="V106" s="468"/>
      <c r="W106" s="468"/>
      <c r="X106" s="468"/>
      <c r="Y106" s="468"/>
      <c r="Z106" s="468"/>
      <c r="AA106" s="468"/>
      <c r="AB106" s="468"/>
      <c r="AC106" s="468"/>
      <c r="AD106" s="468"/>
      <c r="AE106" s="468"/>
      <c r="AF106" s="468"/>
      <c r="AG106" s="468"/>
      <c r="AH106" s="468"/>
      <c r="AI106" s="468"/>
      <c r="AJ106" s="468"/>
      <c r="AK106" s="468"/>
      <c r="AL106" s="468"/>
      <c r="AM106" s="468"/>
      <c r="AN106" s="468"/>
      <c r="AO106" s="468"/>
      <c r="AP106" s="468"/>
      <c r="AQ106" s="468"/>
      <c r="AR106" s="468"/>
      <c r="AS106" s="468"/>
      <c r="AT106" s="468"/>
      <c r="AU106" s="468"/>
      <c r="AV106" s="468"/>
      <c r="AW106" s="468"/>
      <c r="AX106" s="468"/>
      <c r="AY106" s="468"/>
      <c r="AZ106" s="468"/>
      <c r="BA106" s="468"/>
      <c r="BB106" s="468"/>
      <c r="BC106" s="468"/>
      <c r="BD106" s="468"/>
      <c r="BE106" s="468"/>
      <c r="BF106" s="468"/>
      <c r="BG106" s="468"/>
      <c r="BH106" s="468"/>
      <c r="BI106" s="468"/>
      <c r="BJ106" s="468"/>
      <c r="BK106" s="468"/>
      <c r="BL106" s="468"/>
      <c r="BM106" s="468"/>
      <c r="BN106" s="468"/>
      <c r="BO106" s="468"/>
      <c r="BP106" s="468"/>
      <c r="BQ106" s="468"/>
      <c r="BR106" s="468"/>
      <c r="BS106" s="468"/>
      <c r="BT106" s="468"/>
      <c r="BU106" s="468"/>
    </row>
    <row r="107" spans="1:73" x14ac:dyDescent="0.45">
      <c r="A107" s="468"/>
      <c r="B107" s="468"/>
      <c r="C107" s="468"/>
      <c r="D107" s="673"/>
      <c r="E107" s="674"/>
      <c r="F107" s="726"/>
      <c r="G107" s="727"/>
      <c r="H107" s="727"/>
      <c r="I107" s="690"/>
      <c r="J107" s="479"/>
      <c r="K107" s="479"/>
      <c r="L107" s="479"/>
      <c r="M107" s="479"/>
      <c r="N107" s="479"/>
      <c r="O107" s="479"/>
      <c r="P107" s="479"/>
      <c r="Q107" s="479"/>
      <c r="R107" s="479"/>
      <c r="S107" s="479"/>
      <c r="T107" s="479"/>
      <c r="U107" s="479"/>
      <c r="V107" s="468"/>
      <c r="W107" s="468"/>
      <c r="X107" s="468"/>
      <c r="Y107" s="468"/>
      <c r="Z107" s="468"/>
      <c r="AA107" s="468"/>
      <c r="AB107" s="468"/>
      <c r="AC107" s="468"/>
      <c r="AD107" s="468"/>
      <c r="AE107" s="468"/>
      <c r="AF107" s="468"/>
      <c r="AG107" s="468"/>
      <c r="AH107" s="468"/>
      <c r="AI107" s="468"/>
      <c r="AJ107" s="468"/>
      <c r="AK107" s="468"/>
      <c r="AL107" s="468"/>
      <c r="AM107" s="468"/>
      <c r="AN107" s="468"/>
      <c r="AO107" s="468"/>
      <c r="AP107" s="468"/>
      <c r="AQ107" s="468"/>
      <c r="AR107" s="468"/>
      <c r="AS107" s="468"/>
      <c r="AT107" s="468"/>
      <c r="AU107" s="468"/>
      <c r="AV107" s="468"/>
      <c r="AW107" s="468"/>
      <c r="AX107" s="468"/>
      <c r="AY107" s="468"/>
      <c r="AZ107" s="468"/>
      <c r="BA107" s="468"/>
      <c r="BB107" s="468"/>
      <c r="BC107" s="468"/>
      <c r="BD107" s="468"/>
      <c r="BE107" s="468"/>
      <c r="BF107" s="468"/>
      <c r="BG107" s="468"/>
      <c r="BH107" s="468"/>
      <c r="BI107" s="468"/>
      <c r="BJ107" s="468"/>
      <c r="BK107" s="468"/>
      <c r="BL107" s="468"/>
      <c r="BM107" s="468"/>
      <c r="BN107" s="468"/>
      <c r="BO107" s="468"/>
      <c r="BP107" s="468"/>
      <c r="BQ107" s="468"/>
      <c r="BR107" s="468"/>
      <c r="BS107" s="468"/>
      <c r="BT107" s="468"/>
      <c r="BU107" s="468"/>
    </row>
  </sheetData>
  <sheetProtection algorithmName="SHA-512" hashValue="y3djZDmH10HC89DoreM6RgXnsiB9h6LhrBE4tdOsa3XCZ3o0JjGIOlhy+o3eS2qHArnGhEmDx1020txYqhfvvQ==" saltValue="fypTqCbY3FuQmKn7YS0IKQ==" spinCount="100000" sheet="1" formatCells="0"/>
  <mergeCells count="1292">
    <mergeCell ref="D106:E107"/>
    <mergeCell ref="F106:H107"/>
    <mergeCell ref="I106:I107"/>
    <mergeCell ref="BI104:BL104"/>
    <mergeCell ref="BN104:BP105"/>
    <mergeCell ref="BQ104:BQ105"/>
    <mergeCell ref="BR104:BT105"/>
    <mergeCell ref="BU104:BU105"/>
    <mergeCell ref="W105:Y105"/>
    <mergeCell ref="AN105:AP105"/>
    <mergeCell ref="BA105:BC105"/>
    <mergeCell ref="BJ105:BL105"/>
    <mergeCell ref="AU104:AU105"/>
    <mergeCell ref="AV104:AX105"/>
    <mergeCell ref="AY104:AY105"/>
    <mergeCell ref="AZ104:BC104"/>
    <mergeCell ref="BE104:BG105"/>
    <mergeCell ref="BH104:BH105"/>
    <mergeCell ref="AE104:AG105"/>
    <mergeCell ref="AH104:AH105"/>
    <mergeCell ref="AI104:AK105"/>
    <mergeCell ref="AL104:AL105"/>
    <mergeCell ref="AM104:AP104"/>
    <mergeCell ref="AR104:AT105"/>
    <mergeCell ref="Q104:Q105"/>
    <mergeCell ref="R104:T105"/>
    <mergeCell ref="U104:U105"/>
    <mergeCell ref="V104:Y104"/>
    <mergeCell ref="AA104:AC105"/>
    <mergeCell ref="AD104:AD105"/>
    <mergeCell ref="A104:E105"/>
    <mergeCell ref="F104:H105"/>
    <mergeCell ref="I104:I105"/>
    <mergeCell ref="J104:L105"/>
    <mergeCell ref="M104:M105"/>
    <mergeCell ref="N104:P105"/>
    <mergeCell ref="BI102:BL102"/>
    <mergeCell ref="BN102:BP103"/>
    <mergeCell ref="BQ102:BQ103"/>
    <mergeCell ref="BR102:BT103"/>
    <mergeCell ref="BU102:BU103"/>
    <mergeCell ref="W103:Y103"/>
    <mergeCell ref="AN103:AP103"/>
    <mergeCell ref="BA103:BC103"/>
    <mergeCell ref="BJ103:BL103"/>
    <mergeCell ref="AU102:AU103"/>
    <mergeCell ref="AV102:AX103"/>
    <mergeCell ref="AY102:AY103"/>
    <mergeCell ref="AZ102:BC102"/>
    <mergeCell ref="BE102:BG103"/>
    <mergeCell ref="BH102:BH103"/>
    <mergeCell ref="AE102:AG103"/>
    <mergeCell ref="AH102:AH103"/>
    <mergeCell ref="AI102:AK103"/>
    <mergeCell ref="AL102:AL103"/>
    <mergeCell ref="AM102:AP102"/>
    <mergeCell ref="AR102:AT103"/>
    <mergeCell ref="Q102:Q103"/>
    <mergeCell ref="R102:T103"/>
    <mergeCell ref="U102:U103"/>
    <mergeCell ref="V102:Y102"/>
    <mergeCell ref="AA102:AC103"/>
    <mergeCell ref="AD102:AD103"/>
    <mergeCell ref="A102:E103"/>
    <mergeCell ref="F102:H103"/>
    <mergeCell ref="I102:I103"/>
    <mergeCell ref="J102:L103"/>
    <mergeCell ref="M102:M103"/>
    <mergeCell ref="N102:P103"/>
    <mergeCell ref="BI100:BL100"/>
    <mergeCell ref="BN100:BP101"/>
    <mergeCell ref="BQ100:BQ101"/>
    <mergeCell ref="BR100:BT101"/>
    <mergeCell ref="BU100:BU101"/>
    <mergeCell ref="W101:Y101"/>
    <mergeCell ref="AN101:AP101"/>
    <mergeCell ref="BA101:BC101"/>
    <mergeCell ref="BJ101:BL101"/>
    <mergeCell ref="AU100:AU101"/>
    <mergeCell ref="AV100:AX101"/>
    <mergeCell ref="AY100:AY101"/>
    <mergeCell ref="AZ100:BC100"/>
    <mergeCell ref="BE100:BG101"/>
    <mergeCell ref="BH100:BH101"/>
    <mergeCell ref="AE100:AG101"/>
    <mergeCell ref="AH100:AH101"/>
    <mergeCell ref="AI100:AK101"/>
    <mergeCell ref="AL100:AL101"/>
    <mergeCell ref="AM100:AP100"/>
    <mergeCell ref="AR100:AT101"/>
    <mergeCell ref="Q100:Q101"/>
    <mergeCell ref="R100:T101"/>
    <mergeCell ref="U100:U101"/>
    <mergeCell ref="V100:Y100"/>
    <mergeCell ref="AA100:AC101"/>
    <mergeCell ref="AD100:AD101"/>
    <mergeCell ref="A100:E101"/>
    <mergeCell ref="F100:H101"/>
    <mergeCell ref="I100:I101"/>
    <mergeCell ref="J100:L101"/>
    <mergeCell ref="M100:M101"/>
    <mergeCell ref="N100:P101"/>
    <mergeCell ref="BI98:BL98"/>
    <mergeCell ref="BN98:BP99"/>
    <mergeCell ref="BQ98:BQ99"/>
    <mergeCell ref="BR98:BT99"/>
    <mergeCell ref="BU98:BU99"/>
    <mergeCell ref="W99:Y99"/>
    <mergeCell ref="AN99:AP99"/>
    <mergeCell ref="BA99:BC99"/>
    <mergeCell ref="BJ99:BL99"/>
    <mergeCell ref="AU98:AU99"/>
    <mergeCell ref="AV98:AX99"/>
    <mergeCell ref="AY98:AY99"/>
    <mergeCell ref="AZ98:BC98"/>
    <mergeCell ref="BE98:BG99"/>
    <mergeCell ref="BH98:BH99"/>
    <mergeCell ref="AE98:AG99"/>
    <mergeCell ref="AH98:AH99"/>
    <mergeCell ref="AI98:AK99"/>
    <mergeCell ref="AL98:AL99"/>
    <mergeCell ref="AM98:AP98"/>
    <mergeCell ref="AR98:AT99"/>
    <mergeCell ref="Q98:Q99"/>
    <mergeCell ref="R98:T99"/>
    <mergeCell ref="U98:U99"/>
    <mergeCell ref="V98:Y98"/>
    <mergeCell ref="AA98:AC99"/>
    <mergeCell ref="AD98:AD99"/>
    <mergeCell ref="A98:E99"/>
    <mergeCell ref="F98:H99"/>
    <mergeCell ref="I98:I99"/>
    <mergeCell ref="J98:L99"/>
    <mergeCell ref="M98:M99"/>
    <mergeCell ref="N98:P99"/>
    <mergeCell ref="BI96:BL96"/>
    <mergeCell ref="BN96:BP97"/>
    <mergeCell ref="BQ96:BQ97"/>
    <mergeCell ref="BR96:BT97"/>
    <mergeCell ref="BU96:BU97"/>
    <mergeCell ref="W97:Y97"/>
    <mergeCell ref="AN97:AP97"/>
    <mergeCell ref="BA97:BC97"/>
    <mergeCell ref="BJ97:BL97"/>
    <mergeCell ref="AU96:AU97"/>
    <mergeCell ref="AV96:AX97"/>
    <mergeCell ref="AY96:AY97"/>
    <mergeCell ref="AZ96:BC96"/>
    <mergeCell ref="BE96:BG97"/>
    <mergeCell ref="BH96:BH97"/>
    <mergeCell ref="AE96:AG97"/>
    <mergeCell ref="AH96:AH97"/>
    <mergeCell ref="AI96:AK97"/>
    <mergeCell ref="AL96:AL97"/>
    <mergeCell ref="AM96:AP96"/>
    <mergeCell ref="AR96:AT97"/>
    <mergeCell ref="Q96:Q97"/>
    <mergeCell ref="R96:T97"/>
    <mergeCell ref="U96:U97"/>
    <mergeCell ref="V96:Y96"/>
    <mergeCell ref="AA96:AC97"/>
    <mergeCell ref="AD96:AD97"/>
    <mergeCell ref="A96:E97"/>
    <mergeCell ref="F96:H97"/>
    <mergeCell ref="I96:I97"/>
    <mergeCell ref="J96:L97"/>
    <mergeCell ref="M96:M97"/>
    <mergeCell ref="N96:P97"/>
    <mergeCell ref="BI94:BL94"/>
    <mergeCell ref="BN94:BP95"/>
    <mergeCell ref="BQ94:BQ95"/>
    <mergeCell ref="BR94:BT95"/>
    <mergeCell ref="BU94:BU95"/>
    <mergeCell ref="W95:Y95"/>
    <mergeCell ref="AN95:AP95"/>
    <mergeCell ref="BA95:BC95"/>
    <mergeCell ref="BJ95:BL95"/>
    <mergeCell ref="AU94:AU95"/>
    <mergeCell ref="AV94:AX95"/>
    <mergeCell ref="AY94:AY95"/>
    <mergeCell ref="AZ94:BC94"/>
    <mergeCell ref="BE94:BG95"/>
    <mergeCell ref="BH94:BH95"/>
    <mergeCell ref="AE94:AG95"/>
    <mergeCell ref="AH94:AH95"/>
    <mergeCell ref="AI94:AK95"/>
    <mergeCell ref="AL94:AL95"/>
    <mergeCell ref="AM94:AP94"/>
    <mergeCell ref="AR94:AT95"/>
    <mergeCell ref="Q94:Q95"/>
    <mergeCell ref="R94:T95"/>
    <mergeCell ref="U94:U95"/>
    <mergeCell ref="V94:Y94"/>
    <mergeCell ref="AA94:AC95"/>
    <mergeCell ref="AD94:AD95"/>
    <mergeCell ref="A94:E95"/>
    <mergeCell ref="F94:H95"/>
    <mergeCell ref="I94:I95"/>
    <mergeCell ref="J94:L95"/>
    <mergeCell ref="M94:M95"/>
    <mergeCell ref="N94:P95"/>
    <mergeCell ref="BI92:BL92"/>
    <mergeCell ref="BN92:BP93"/>
    <mergeCell ref="BQ92:BQ93"/>
    <mergeCell ref="BR92:BT93"/>
    <mergeCell ref="BU92:BU93"/>
    <mergeCell ref="W93:Y93"/>
    <mergeCell ref="AN93:AP93"/>
    <mergeCell ref="BA93:BC93"/>
    <mergeCell ref="BJ93:BL93"/>
    <mergeCell ref="AU92:AU93"/>
    <mergeCell ref="AV92:AX93"/>
    <mergeCell ref="AY92:AY93"/>
    <mergeCell ref="AZ92:BC92"/>
    <mergeCell ref="BE92:BG93"/>
    <mergeCell ref="BH92:BH93"/>
    <mergeCell ref="AE92:AG93"/>
    <mergeCell ref="AH92:AH93"/>
    <mergeCell ref="AI92:AK93"/>
    <mergeCell ref="AL92:AL93"/>
    <mergeCell ref="AM92:AP92"/>
    <mergeCell ref="AR92:AT93"/>
    <mergeCell ref="Q92:Q93"/>
    <mergeCell ref="R92:T93"/>
    <mergeCell ref="U92:U93"/>
    <mergeCell ref="V92:Y92"/>
    <mergeCell ref="AA92:AC93"/>
    <mergeCell ref="AD92:AD93"/>
    <mergeCell ref="A92:E93"/>
    <mergeCell ref="F92:H93"/>
    <mergeCell ref="I92:I93"/>
    <mergeCell ref="J92:L93"/>
    <mergeCell ref="M92:M93"/>
    <mergeCell ref="N92:P93"/>
    <mergeCell ref="BI90:BL90"/>
    <mergeCell ref="BN90:BP91"/>
    <mergeCell ref="BQ90:BQ91"/>
    <mergeCell ref="BR90:BT91"/>
    <mergeCell ref="BU90:BU91"/>
    <mergeCell ref="W91:Y91"/>
    <mergeCell ref="AN91:AP91"/>
    <mergeCell ref="BA91:BC91"/>
    <mergeCell ref="BJ91:BL91"/>
    <mergeCell ref="AU90:AU91"/>
    <mergeCell ref="AV90:AX91"/>
    <mergeCell ref="AY90:AY91"/>
    <mergeCell ref="AZ90:BC90"/>
    <mergeCell ref="BE90:BG91"/>
    <mergeCell ref="BH90:BH91"/>
    <mergeCell ref="AE90:AG91"/>
    <mergeCell ref="AH90:AH91"/>
    <mergeCell ref="AI90:AK91"/>
    <mergeCell ref="AL90:AL91"/>
    <mergeCell ref="AM90:AP90"/>
    <mergeCell ref="AR90:AT91"/>
    <mergeCell ref="Q90:Q91"/>
    <mergeCell ref="R90:T91"/>
    <mergeCell ref="U90:U91"/>
    <mergeCell ref="V90:Y90"/>
    <mergeCell ref="AA90:AC91"/>
    <mergeCell ref="AD90:AD91"/>
    <mergeCell ref="A90:E91"/>
    <mergeCell ref="F90:H91"/>
    <mergeCell ref="I90:I91"/>
    <mergeCell ref="J90:L91"/>
    <mergeCell ref="M90:M91"/>
    <mergeCell ref="N90:P91"/>
    <mergeCell ref="BN88:BP89"/>
    <mergeCell ref="BQ88:BQ89"/>
    <mergeCell ref="BR88:BT89"/>
    <mergeCell ref="BU88:BU89"/>
    <mergeCell ref="W89:Y89"/>
    <mergeCell ref="AN89:AP89"/>
    <mergeCell ref="BA89:BC89"/>
    <mergeCell ref="BJ89:BL89"/>
    <mergeCell ref="AV88:AX89"/>
    <mergeCell ref="AY88:AY89"/>
    <mergeCell ref="AZ88:BC88"/>
    <mergeCell ref="BE88:BG89"/>
    <mergeCell ref="BH88:BH89"/>
    <mergeCell ref="BI88:BL88"/>
    <mergeCell ref="AH88:AH89"/>
    <mergeCell ref="AI88:AK89"/>
    <mergeCell ref="AL88:AL89"/>
    <mergeCell ref="AM88:AP88"/>
    <mergeCell ref="AR88:AT89"/>
    <mergeCell ref="AU88:AU89"/>
    <mergeCell ref="R88:T89"/>
    <mergeCell ref="U88:U89"/>
    <mergeCell ref="V88:Y88"/>
    <mergeCell ref="AA88:AC89"/>
    <mergeCell ref="AD88:AD89"/>
    <mergeCell ref="AE88:AG89"/>
    <mergeCell ref="AZ87:BD87"/>
    <mergeCell ref="BE87:BH87"/>
    <mergeCell ref="BI87:BM87"/>
    <mergeCell ref="A88:E89"/>
    <mergeCell ref="F88:H89"/>
    <mergeCell ref="I88:I89"/>
    <mergeCell ref="J88:L89"/>
    <mergeCell ref="M88:M89"/>
    <mergeCell ref="N88:P89"/>
    <mergeCell ref="Q88:Q89"/>
    <mergeCell ref="BN86:BQ87"/>
    <mergeCell ref="J87:M87"/>
    <mergeCell ref="N87:Q87"/>
    <mergeCell ref="R87:U87"/>
    <mergeCell ref="V87:Z87"/>
    <mergeCell ref="AA87:AD87"/>
    <mergeCell ref="AE87:AH87"/>
    <mergeCell ref="AI87:AL87"/>
    <mergeCell ref="AM87:AQ87"/>
    <mergeCell ref="AV87:AY87"/>
    <mergeCell ref="A85:E87"/>
    <mergeCell ref="F85:I87"/>
    <mergeCell ref="J85:AU85"/>
    <mergeCell ref="AV85:BQ85"/>
    <mergeCell ref="BR85:BU87"/>
    <mergeCell ref="J86:Z86"/>
    <mergeCell ref="AA86:AQ86"/>
    <mergeCell ref="AR86:AU87"/>
    <mergeCell ref="AV86:BD86"/>
    <mergeCell ref="BE86:BM86"/>
    <mergeCell ref="BU79:BU80"/>
    <mergeCell ref="AQ80:AT80"/>
    <mergeCell ref="BI80:BL80"/>
    <mergeCell ref="D81:E82"/>
    <mergeCell ref="F81:H82"/>
    <mergeCell ref="I81:I82"/>
    <mergeCell ref="BD79:BF80"/>
    <mergeCell ref="BG79:BG80"/>
    <mergeCell ref="BH79:BL79"/>
    <mergeCell ref="BN79:BP80"/>
    <mergeCell ref="BQ79:BQ80"/>
    <mergeCell ref="BR79:BT80"/>
    <mergeCell ref="AO79:AO80"/>
    <mergeCell ref="AP79:AT79"/>
    <mergeCell ref="AV79:AX80"/>
    <mergeCell ref="AY79:AY80"/>
    <mergeCell ref="AZ79:BB80"/>
    <mergeCell ref="BC79:BC80"/>
    <mergeCell ref="AC79:AC80"/>
    <mergeCell ref="AD79:AF80"/>
    <mergeCell ref="AG79:AG80"/>
    <mergeCell ref="AH79:AJ80"/>
    <mergeCell ref="AK79:AK80"/>
    <mergeCell ref="AL79:AN80"/>
    <mergeCell ref="Q79:Q80"/>
    <mergeCell ref="R79:T80"/>
    <mergeCell ref="U79:U80"/>
    <mergeCell ref="V79:X80"/>
    <mergeCell ref="Y79:Y80"/>
    <mergeCell ref="Z79:AB80"/>
    <mergeCell ref="A79:E80"/>
    <mergeCell ref="F79:H80"/>
    <mergeCell ref="I79:I80"/>
    <mergeCell ref="J79:L80"/>
    <mergeCell ref="M79:M80"/>
    <mergeCell ref="N79:P80"/>
    <mergeCell ref="BG77:BG78"/>
    <mergeCell ref="BH77:BL77"/>
    <mergeCell ref="BN77:BP78"/>
    <mergeCell ref="BQ77:BQ78"/>
    <mergeCell ref="BR77:BT78"/>
    <mergeCell ref="BU77:BU78"/>
    <mergeCell ref="BI78:BL78"/>
    <mergeCell ref="AP77:AT77"/>
    <mergeCell ref="AV77:AX78"/>
    <mergeCell ref="AY77:AY78"/>
    <mergeCell ref="AZ77:BB78"/>
    <mergeCell ref="BC77:BC78"/>
    <mergeCell ref="BD77:BF78"/>
    <mergeCell ref="AQ78:AT78"/>
    <mergeCell ref="AD77:AF78"/>
    <mergeCell ref="AG77:AG78"/>
    <mergeCell ref="AH77:AJ78"/>
    <mergeCell ref="AK77:AK78"/>
    <mergeCell ref="AL77:AN78"/>
    <mergeCell ref="AO77:AO78"/>
    <mergeCell ref="R77:T78"/>
    <mergeCell ref="U77:U78"/>
    <mergeCell ref="V77:X78"/>
    <mergeCell ref="Y77:Y78"/>
    <mergeCell ref="Z77:AB78"/>
    <mergeCell ref="AC77:AC78"/>
    <mergeCell ref="BU75:BU76"/>
    <mergeCell ref="AQ76:AT76"/>
    <mergeCell ref="BI76:BL76"/>
    <mergeCell ref="A77:E78"/>
    <mergeCell ref="F77:H78"/>
    <mergeCell ref="I77:I78"/>
    <mergeCell ref="J77:L78"/>
    <mergeCell ref="M77:M78"/>
    <mergeCell ref="N77:P78"/>
    <mergeCell ref="Q77:Q78"/>
    <mergeCell ref="BD75:BF76"/>
    <mergeCell ref="BG75:BG76"/>
    <mergeCell ref="BH75:BL75"/>
    <mergeCell ref="BN75:BP76"/>
    <mergeCell ref="BQ75:BQ76"/>
    <mergeCell ref="BR75:BT76"/>
    <mergeCell ref="AO75:AO76"/>
    <mergeCell ref="AP75:AT75"/>
    <mergeCell ref="AV75:AX76"/>
    <mergeCell ref="AY75:AY76"/>
    <mergeCell ref="AZ75:BB76"/>
    <mergeCell ref="BC75:BC76"/>
    <mergeCell ref="AC75:AC76"/>
    <mergeCell ref="AD75:AF76"/>
    <mergeCell ref="AG75:AG76"/>
    <mergeCell ref="AH75:AJ76"/>
    <mergeCell ref="AK75:AK76"/>
    <mergeCell ref="AL75:AN76"/>
    <mergeCell ref="Q75:Q76"/>
    <mergeCell ref="R75:T76"/>
    <mergeCell ref="U75:U76"/>
    <mergeCell ref="V75:X76"/>
    <mergeCell ref="Y75:Y76"/>
    <mergeCell ref="Z75:AB76"/>
    <mergeCell ref="A75:E76"/>
    <mergeCell ref="F75:H76"/>
    <mergeCell ref="I75:I76"/>
    <mergeCell ref="J75:L76"/>
    <mergeCell ref="M75:M76"/>
    <mergeCell ref="N75:P76"/>
    <mergeCell ref="BG73:BG74"/>
    <mergeCell ref="BH73:BL73"/>
    <mergeCell ref="BN73:BP74"/>
    <mergeCell ref="BQ73:BQ74"/>
    <mergeCell ref="BR73:BT74"/>
    <mergeCell ref="BU73:BU74"/>
    <mergeCell ref="BI74:BL74"/>
    <mergeCell ref="AP73:AT73"/>
    <mergeCell ref="AV73:AX74"/>
    <mergeCell ref="AY73:AY74"/>
    <mergeCell ref="AZ73:BB74"/>
    <mergeCell ref="BC73:BC74"/>
    <mergeCell ref="BD73:BF74"/>
    <mergeCell ref="AQ74:AT74"/>
    <mergeCell ref="AD73:AF74"/>
    <mergeCell ref="AG73:AG74"/>
    <mergeCell ref="AH73:AJ74"/>
    <mergeCell ref="AK73:AK74"/>
    <mergeCell ref="AL73:AN74"/>
    <mergeCell ref="AO73:AO74"/>
    <mergeCell ref="R73:T74"/>
    <mergeCell ref="U73:U74"/>
    <mergeCell ref="V73:X74"/>
    <mergeCell ref="Y73:Y74"/>
    <mergeCell ref="Z73:AB74"/>
    <mergeCell ref="AC73:AC74"/>
    <mergeCell ref="BU71:BU72"/>
    <mergeCell ref="AQ72:AT72"/>
    <mergeCell ref="BI72:BL72"/>
    <mergeCell ref="A73:E74"/>
    <mergeCell ref="F73:H74"/>
    <mergeCell ref="I73:I74"/>
    <mergeCell ref="J73:L74"/>
    <mergeCell ref="M73:M74"/>
    <mergeCell ref="N73:P74"/>
    <mergeCell ref="Q73:Q74"/>
    <mergeCell ref="BD71:BF72"/>
    <mergeCell ref="BG71:BG72"/>
    <mergeCell ref="BH71:BL71"/>
    <mergeCell ref="BN71:BP72"/>
    <mergeCell ref="BQ71:BQ72"/>
    <mergeCell ref="BR71:BT72"/>
    <mergeCell ref="AO71:AO72"/>
    <mergeCell ref="AP71:AT71"/>
    <mergeCell ref="AV71:AX72"/>
    <mergeCell ref="AY71:AY72"/>
    <mergeCell ref="AZ71:BB72"/>
    <mergeCell ref="BC71:BC72"/>
    <mergeCell ref="AC71:AC72"/>
    <mergeCell ref="AD71:AF72"/>
    <mergeCell ref="AG71:AG72"/>
    <mergeCell ref="AH71:AJ72"/>
    <mergeCell ref="AK71:AK72"/>
    <mergeCell ref="AL71:AN72"/>
    <mergeCell ref="Q71:Q72"/>
    <mergeCell ref="R71:T72"/>
    <mergeCell ref="U71:U72"/>
    <mergeCell ref="V71:X72"/>
    <mergeCell ref="Y71:Y72"/>
    <mergeCell ref="Z71:AB72"/>
    <mergeCell ref="A71:E72"/>
    <mergeCell ref="F71:H72"/>
    <mergeCell ref="I71:I72"/>
    <mergeCell ref="J71:L72"/>
    <mergeCell ref="M71:M72"/>
    <mergeCell ref="N71:P72"/>
    <mergeCell ref="BG69:BG70"/>
    <mergeCell ref="BH69:BL69"/>
    <mergeCell ref="BN69:BP70"/>
    <mergeCell ref="BQ69:BQ70"/>
    <mergeCell ref="BR69:BT70"/>
    <mergeCell ref="BU69:BU70"/>
    <mergeCell ref="BI70:BL70"/>
    <mergeCell ref="AP69:AT69"/>
    <mergeCell ref="AV69:AX70"/>
    <mergeCell ref="AY69:AY70"/>
    <mergeCell ref="AZ69:BB70"/>
    <mergeCell ref="BC69:BC70"/>
    <mergeCell ref="BD69:BF70"/>
    <mergeCell ref="AQ70:AT70"/>
    <mergeCell ref="AD69:AF70"/>
    <mergeCell ref="AG69:AG70"/>
    <mergeCell ref="AH69:AJ70"/>
    <mergeCell ref="AK69:AK70"/>
    <mergeCell ref="AL69:AN70"/>
    <mergeCell ref="AO69:AO70"/>
    <mergeCell ref="R69:T70"/>
    <mergeCell ref="U69:U70"/>
    <mergeCell ref="V69:X70"/>
    <mergeCell ref="Y69:Y70"/>
    <mergeCell ref="Z69:AB70"/>
    <mergeCell ref="AC69:AC70"/>
    <mergeCell ref="BU67:BU68"/>
    <mergeCell ref="AQ68:AT68"/>
    <mergeCell ref="BI68:BL68"/>
    <mergeCell ref="A69:E70"/>
    <mergeCell ref="F69:H70"/>
    <mergeCell ref="I69:I70"/>
    <mergeCell ref="J69:L70"/>
    <mergeCell ref="M69:M70"/>
    <mergeCell ref="N69:P70"/>
    <mergeCell ref="Q69:Q70"/>
    <mergeCell ref="BD67:BF68"/>
    <mergeCell ref="BG67:BG68"/>
    <mergeCell ref="BH67:BL67"/>
    <mergeCell ref="BN67:BP68"/>
    <mergeCell ref="BQ67:BQ68"/>
    <mergeCell ref="BR67:BT68"/>
    <mergeCell ref="AO67:AO68"/>
    <mergeCell ref="AP67:AT67"/>
    <mergeCell ref="AV67:AX68"/>
    <mergeCell ref="AY67:AY68"/>
    <mergeCell ref="AZ67:BB68"/>
    <mergeCell ref="BC67:BC68"/>
    <mergeCell ref="AC67:AC68"/>
    <mergeCell ref="AD67:AF68"/>
    <mergeCell ref="AG67:AG68"/>
    <mergeCell ref="AH67:AJ68"/>
    <mergeCell ref="AK67:AK68"/>
    <mergeCell ref="AL67:AN68"/>
    <mergeCell ref="Q67:Q68"/>
    <mergeCell ref="R67:T68"/>
    <mergeCell ref="U67:U68"/>
    <mergeCell ref="V67:X68"/>
    <mergeCell ref="Y67:Y68"/>
    <mergeCell ref="Z67:AB68"/>
    <mergeCell ref="A67:E68"/>
    <mergeCell ref="F67:H68"/>
    <mergeCell ref="I67:I68"/>
    <mergeCell ref="J67:L68"/>
    <mergeCell ref="M67:M68"/>
    <mergeCell ref="N67:P68"/>
    <mergeCell ref="BG65:BG66"/>
    <mergeCell ref="BH65:BL65"/>
    <mergeCell ref="BN65:BP66"/>
    <mergeCell ref="BQ65:BQ66"/>
    <mergeCell ref="BR65:BT66"/>
    <mergeCell ref="BU65:BU66"/>
    <mergeCell ref="BI66:BL66"/>
    <mergeCell ref="AP65:AT65"/>
    <mergeCell ref="AV65:AX66"/>
    <mergeCell ref="AY65:AY66"/>
    <mergeCell ref="AZ65:BB66"/>
    <mergeCell ref="BC65:BC66"/>
    <mergeCell ref="BD65:BF66"/>
    <mergeCell ref="AQ66:AT66"/>
    <mergeCell ref="AD65:AF66"/>
    <mergeCell ref="AG65:AG66"/>
    <mergeCell ref="AH65:AJ66"/>
    <mergeCell ref="AK65:AK66"/>
    <mergeCell ref="AL65:AN66"/>
    <mergeCell ref="AO65:AO66"/>
    <mergeCell ref="R65:T66"/>
    <mergeCell ref="U65:U66"/>
    <mergeCell ref="V65:X66"/>
    <mergeCell ref="Y65:Y66"/>
    <mergeCell ref="Z65:AB66"/>
    <mergeCell ref="AC65:AC66"/>
    <mergeCell ref="BU63:BU64"/>
    <mergeCell ref="AQ64:AT64"/>
    <mergeCell ref="BI64:BL64"/>
    <mergeCell ref="A65:E66"/>
    <mergeCell ref="F65:H66"/>
    <mergeCell ref="I65:I66"/>
    <mergeCell ref="J65:L66"/>
    <mergeCell ref="M65:M66"/>
    <mergeCell ref="N65:P66"/>
    <mergeCell ref="Q65:Q66"/>
    <mergeCell ref="BD63:BF64"/>
    <mergeCell ref="BG63:BG64"/>
    <mergeCell ref="BH63:BL63"/>
    <mergeCell ref="BN63:BP64"/>
    <mergeCell ref="BQ63:BQ64"/>
    <mergeCell ref="BR63:BT64"/>
    <mergeCell ref="AO63:AO64"/>
    <mergeCell ref="AP63:AT63"/>
    <mergeCell ref="AV63:AX64"/>
    <mergeCell ref="AY63:AY64"/>
    <mergeCell ref="AZ63:BB64"/>
    <mergeCell ref="BC63:BC64"/>
    <mergeCell ref="AC63:AC64"/>
    <mergeCell ref="AD63:AF64"/>
    <mergeCell ref="AG63:AG64"/>
    <mergeCell ref="AH63:AJ64"/>
    <mergeCell ref="AK63:AK64"/>
    <mergeCell ref="AL63:AN64"/>
    <mergeCell ref="Q63:Q64"/>
    <mergeCell ref="R63:T64"/>
    <mergeCell ref="U63:U64"/>
    <mergeCell ref="V63:X64"/>
    <mergeCell ref="Y63:Y64"/>
    <mergeCell ref="Z63:AB64"/>
    <mergeCell ref="A63:E64"/>
    <mergeCell ref="F63:H64"/>
    <mergeCell ref="I63:I64"/>
    <mergeCell ref="J63:L64"/>
    <mergeCell ref="M63:M64"/>
    <mergeCell ref="N63:P64"/>
    <mergeCell ref="AH62:AK62"/>
    <mergeCell ref="AP62:AU62"/>
    <mergeCell ref="AV62:AY62"/>
    <mergeCell ref="AZ62:BC62"/>
    <mergeCell ref="BD62:BG62"/>
    <mergeCell ref="BH62:BM62"/>
    <mergeCell ref="AP60:BQ60"/>
    <mergeCell ref="BR60:BU62"/>
    <mergeCell ref="J61:U61"/>
    <mergeCell ref="V61:AK61"/>
    <mergeCell ref="AL61:AO62"/>
    <mergeCell ref="AP61:AU61"/>
    <mergeCell ref="AV61:BM61"/>
    <mergeCell ref="BN61:BQ62"/>
    <mergeCell ref="J62:M62"/>
    <mergeCell ref="N62:Q62"/>
    <mergeCell ref="D52:E53"/>
    <mergeCell ref="F52:H53"/>
    <mergeCell ref="I52:I53"/>
    <mergeCell ref="A60:E62"/>
    <mergeCell ref="F60:I62"/>
    <mergeCell ref="J60:AO60"/>
    <mergeCell ref="R62:U62"/>
    <mergeCell ref="V62:Y62"/>
    <mergeCell ref="Z62:AC62"/>
    <mergeCell ref="AD62:AG62"/>
    <mergeCell ref="BI50:BL50"/>
    <mergeCell ref="BN50:BP51"/>
    <mergeCell ref="BQ50:BQ51"/>
    <mergeCell ref="BR50:BT51"/>
    <mergeCell ref="BU50:BU51"/>
    <mergeCell ref="W51:Y51"/>
    <mergeCell ref="AN51:AP51"/>
    <mergeCell ref="BA51:BC51"/>
    <mergeCell ref="BJ51:BL51"/>
    <mergeCell ref="AU50:AU51"/>
    <mergeCell ref="AV50:AX51"/>
    <mergeCell ref="AY50:AY51"/>
    <mergeCell ref="AZ50:BC50"/>
    <mergeCell ref="BE50:BG51"/>
    <mergeCell ref="BH50:BH51"/>
    <mergeCell ref="AE50:AG51"/>
    <mergeCell ref="AH50:AH51"/>
    <mergeCell ref="AI50:AK51"/>
    <mergeCell ref="AL50:AL51"/>
    <mergeCell ref="AM50:AP50"/>
    <mergeCell ref="AR50:AT51"/>
    <mergeCell ref="Q50:Q51"/>
    <mergeCell ref="R50:T51"/>
    <mergeCell ref="U50:U51"/>
    <mergeCell ref="V50:Y50"/>
    <mergeCell ref="AA50:AC51"/>
    <mergeCell ref="AD50:AD51"/>
    <mergeCell ref="A50:E51"/>
    <mergeCell ref="F50:H51"/>
    <mergeCell ref="I50:I51"/>
    <mergeCell ref="J50:L51"/>
    <mergeCell ref="M50:M51"/>
    <mergeCell ref="N50:P51"/>
    <mergeCell ref="BI48:BL48"/>
    <mergeCell ref="BN48:BP49"/>
    <mergeCell ref="BQ48:BQ49"/>
    <mergeCell ref="BR48:BT49"/>
    <mergeCell ref="BU48:BU49"/>
    <mergeCell ref="W49:Y49"/>
    <mergeCell ref="AN49:AP49"/>
    <mergeCell ref="BA49:BC49"/>
    <mergeCell ref="BJ49:BL49"/>
    <mergeCell ref="AU48:AU49"/>
    <mergeCell ref="AV48:AX49"/>
    <mergeCell ref="AY48:AY49"/>
    <mergeCell ref="AZ48:BC48"/>
    <mergeCell ref="BE48:BG49"/>
    <mergeCell ref="BH48:BH49"/>
    <mergeCell ref="AE48:AG49"/>
    <mergeCell ref="AH48:AH49"/>
    <mergeCell ref="AI48:AK49"/>
    <mergeCell ref="AL48:AL49"/>
    <mergeCell ref="AM48:AP48"/>
    <mergeCell ref="AR48:AT49"/>
    <mergeCell ref="Q48:Q49"/>
    <mergeCell ref="R48:T49"/>
    <mergeCell ref="U48:U49"/>
    <mergeCell ref="V48:Y48"/>
    <mergeCell ref="AA48:AC49"/>
    <mergeCell ref="AD48:AD49"/>
    <mergeCell ref="A48:E49"/>
    <mergeCell ref="F48:H49"/>
    <mergeCell ref="I48:I49"/>
    <mergeCell ref="J48:L49"/>
    <mergeCell ref="M48:M49"/>
    <mergeCell ref="N48:P49"/>
    <mergeCell ref="BI46:BL46"/>
    <mergeCell ref="BN46:BP47"/>
    <mergeCell ref="BQ46:BQ47"/>
    <mergeCell ref="BR46:BT47"/>
    <mergeCell ref="Q46:Q47"/>
    <mergeCell ref="R46:T47"/>
    <mergeCell ref="U46:U47"/>
    <mergeCell ref="A46:E47"/>
    <mergeCell ref="F46:H47"/>
    <mergeCell ref="I46:I47"/>
    <mergeCell ref="J46:L47"/>
    <mergeCell ref="M46:M47"/>
    <mergeCell ref="N46:P47"/>
    <mergeCell ref="BU46:BU47"/>
    <mergeCell ref="W47:Y47"/>
    <mergeCell ref="AN47:AP47"/>
    <mergeCell ref="BA47:BC47"/>
    <mergeCell ref="BJ47:BL47"/>
    <mergeCell ref="AU46:AU47"/>
    <mergeCell ref="AV46:AX47"/>
    <mergeCell ref="AY46:AY47"/>
    <mergeCell ref="AZ46:BC46"/>
    <mergeCell ref="BE46:BG47"/>
    <mergeCell ref="BH46:BH47"/>
    <mergeCell ref="AE46:AG47"/>
    <mergeCell ref="AH46:AH47"/>
    <mergeCell ref="AI46:AK47"/>
    <mergeCell ref="AL46:AL47"/>
    <mergeCell ref="AM46:AP46"/>
    <mergeCell ref="AR46:AT47"/>
    <mergeCell ref="V46:Y46"/>
    <mergeCell ref="AA46:AC47"/>
    <mergeCell ref="AD46:AD47"/>
    <mergeCell ref="BI44:BL44"/>
    <mergeCell ref="BN44:BP45"/>
    <mergeCell ref="BQ44:BQ45"/>
    <mergeCell ref="BR44:BT45"/>
    <mergeCell ref="BU44:BU45"/>
    <mergeCell ref="W45:Y45"/>
    <mergeCell ref="AN45:AP45"/>
    <mergeCell ref="BA45:BC45"/>
    <mergeCell ref="BJ45:BL45"/>
    <mergeCell ref="AU44:AU45"/>
    <mergeCell ref="AV44:AX45"/>
    <mergeCell ref="AY44:AY45"/>
    <mergeCell ref="AZ44:BC44"/>
    <mergeCell ref="BE44:BG45"/>
    <mergeCell ref="BH44:BH45"/>
    <mergeCell ref="AE44:AG45"/>
    <mergeCell ref="AH44:AH45"/>
    <mergeCell ref="AI44:AK45"/>
    <mergeCell ref="AL44:AL45"/>
    <mergeCell ref="AM44:AP44"/>
    <mergeCell ref="AR44:AT45"/>
    <mergeCell ref="Q44:Q45"/>
    <mergeCell ref="R44:T45"/>
    <mergeCell ref="U44:U45"/>
    <mergeCell ref="V44:Y44"/>
    <mergeCell ref="AA44:AC45"/>
    <mergeCell ref="AD44:AD45"/>
    <mergeCell ref="A44:E45"/>
    <mergeCell ref="F44:H45"/>
    <mergeCell ref="I44:I45"/>
    <mergeCell ref="J44:L45"/>
    <mergeCell ref="M44:M45"/>
    <mergeCell ref="N44:P45"/>
    <mergeCell ref="BI42:BL42"/>
    <mergeCell ref="BN42:BP43"/>
    <mergeCell ref="BQ42:BQ43"/>
    <mergeCell ref="BR42:BT43"/>
    <mergeCell ref="BU42:BU43"/>
    <mergeCell ref="W43:Y43"/>
    <mergeCell ref="AN43:AP43"/>
    <mergeCell ref="BA43:BC43"/>
    <mergeCell ref="BJ43:BL43"/>
    <mergeCell ref="AU42:AU43"/>
    <mergeCell ref="AV42:AX43"/>
    <mergeCell ref="AY42:AY43"/>
    <mergeCell ref="AZ42:BC42"/>
    <mergeCell ref="BE42:BG43"/>
    <mergeCell ref="BH42:BH43"/>
    <mergeCell ref="AE42:AG43"/>
    <mergeCell ref="AH42:AH43"/>
    <mergeCell ref="AI42:AK43"/>
    <mergeCell ref="AL42:AL43"/>
    <mergeCell ref="AM42:AP42"/>
    <mergeCell ref="AR42:AT43"/>
    <mergeCell ref="Q42:Q43"/>
    <mergeCell ref="R42:T43"/>
    <mergeCell ref="U42:U43"/>
    <mergeCell ref="V42:Y42"/>
    <mergeCell ref="AA42:AC43"/>
    <mergeCell ref="AD42:AD43"/>
    <mergeCell ref="A42:E43"/>
    <mergeCell ref="F42:H43"/>
    <mergeCell ref="I42:I43"/>
    <mergeCell ref="J42:L43"/>
    <mergeCell ref="M42:M43"/>
    <mergeCell ref="N42:P43"/>
    <mergeCell ref="BI40:BL40"/>
    <mergeCell ref="BN40:BP41"/>
    <mergeCell ref="BQ40:BQ41"/>
    <mergeCell ref="BR40:BT41"/>
    <mergeCell ref="Q40:Q41"/>
    <mergeCell ref="R40:T41"/>
    <mergeCell ref="U40:U41"/>
    <mergeCell ref="A40:E41"/>
    <mergeCell ref="F40:H41"/>
    <mergeCell ref="I40:I41"/>
    <mergeCell ref="J40:L41"/>
    <mergeCell ref="M40:M41"/>
    <mergeCell ref="N40:P41"/>
    <mergeCell ref="BU40:BU41"/>
    <mergeCell ref="W41:Y41"/>
    <mergeCell ref="AN41:AP41"/>
    <mergeCell ref="BA41:BC41"/>
    <mergeCell ref="BJ41:BL41"/>
    <mergeCell ref="AU40:AU41"/>
    <mergeCell ref="AV40:AX41"/>
    <mergeCell ref="AY40:AY41"/>
    <mergeCell ref="AZ40:BC40"/>
    <mergeCell ref="BE40:BG41"/>
    <mergeCell ref="BH40:BH41"/>
    <mergeCell ref="AE40:AG41"/>
    <mergeCell ref="AH40:AH41"/>
    <mergeCell ref="AI40:AK41"/>
    <mergeCell ref="AL40:AL41"/>
    <mergeCell ref="AM40:AP40"/>
    <mergeCell ref="AR40:AT41"/>
    <mergeCell ref="V40:Y40"/>
    <mergeCell ref="AA40:AC41"/>
    <mergeCell ref="AD40:AD41"/>
    <mergeCell ref="BI38:BL38"/>
    <mergeCell ref="BN38:BP39"/>
    <mergeCell ref="BQ38:BQ39"/>
    <mergeCell ref="BR38:BT39"/>
    <mergeCell ref="BU38:BU39"/>
    <mergeCell ref="W39:Y39"/>
    <mergeCell ref="AN39:AP39"/>
    <mergeCell ref="BA39:BC39"/>
    <mergeCell ref="BJ39:BL39"/>
    <mergeCell ref="AU38:AU39"/>
    <mergeCell ref="AV38:AX39"/>
    <mergeCell ref="AY38:AY39"/>
    <mergeCell ref="AZ38:BC38"/>
    <mergeCell ref="BE38:BG39"/>
    <mergeCell ref="BH38:BH39"/>
    <mergeCell ref="AE38:AG39"/>
    <mergeCell ref="AH38:AH39"/>
    <mergeCell ref="AI38:AK39"/>
    <mergeCell ref="AL38:AL39"/>
    <mergeCell ref="AM38:AP38"/>
    <mergeCell ref="AR38:AT39"/>
    <mergeCell ref="Q38:Q39"/>
    <mergeCell ref="R38:T39"/>
    <mergeCell ref="U38:U39"/>
    <mergeCell ref="V38:Y38"/>
    <mergeCell ref="AA38:AC39"/>
    <mergeCell ref="AD38:AD39"/>
    <mergeCell ref="A38:E39"/>
    <mergeCell ref="F38:H39"/>
    <mergeCell ref="I38:I39"/>
    <mergeCell ref="J38:L39"/>
    <mergeCell ref="M38:M39"/>
    <mergeCell ref="N38:P39"/>
    <mergeCell ref="BI36:BL36"/>
    <mergeCell ref="BN36:BP37"/>
    <mergeCell ref="BQ36:BQ37"/>
    <mergeCell ref="BR36:BT37"/>
    <mergeCell ref="BU36:BU37"/>
    <mergeCell ref="W37:Y37"/>
    <mergeCell ref="AN37:AP37"/>
    <mergeCell ref="BA37:BC37"/>
    <mergeCell ref="BJ37:BL37"/>
    <mergeCell ref="AU36:AU37"/>
    <mergeCell ref="AV36:AX37"/>
    <mergeCell ref="AY36:AY37"/>
    <mergeCell ref="AZ36:BC36"/>
    <mergeCell ref="BE36:BG37"/>
    <mergeCell ref="BH36:BH37"/>
    <mergeCell ref="AE36:AG37"/>
    <mergeCell ref="AH36:AH37"/>
    <mergeCell ref="AI36:AK37"/>
    <mergeCell ref="AL36:AL37"/>
    <mergeCell ref="AM36:AP36"/>
    <mergeCell ref="AR36:AT37"/>
    <mergeCell ref="Q36:Q37"/>
    <mergeCell ref="R36:T37"/>
    <mergeCell ref="U36:U37"/>
    <mergeCell ref="V36:Y36"/>
    <mergeCell ref="AA36:AC37"/>
    <mergeCell ref="AD36:AD37"/>
    <mergeCell ref="A36:E37"/>
    <mergeCell ref="F36:H37"/>
    <mergeCell ref="I36:I37"/>
    <mergeCell ref="J36:L37"/>
    <mergeCell ref="M36:M37"/>
    <mergeCell ref="N36:P37"/>
    <mergeCell ref="BI34:BL34"/>
    <mergeCell ref="BN34:BP35"/>
    <mergeCell ref="BQ34:BQ35"/>
    <mergeCell ref="BR34:BT35"/>
    <mergeCell ref="Q34:Q35"/>
    <mergeCell ref="R34:T35"/>
    <mergeCell ref="U34:U35"/>
    <mergeCell ref="A34:E35"/>
    <mergeCell ref="F34:H35"/>
    <mergeCell ref="I34:I35"/>
    <mergeCell ref="J34:L35"/>
    <mergeCell ref="M34:M35"/>
    <mergeCell ref="N34:P35"/>
    <mergeCell ref="BU34:BU35"/>
    <mergeCell ref="W35:Y35"/>
    <mergeCell ref="AN35:AP35"/>
    <mergeCell ref="BA35:BC35"/>
    <mergeCell ref="BJ35:BL35"/>
    <mergeCell ref="AU34:AU35"/>
    <mergeCell ref="AV34:AX35"/>
    <mergeCell ref="AY34:AY35"/>
    <mergeCell ref="AZ34:BC34"/>
    <mergeCell ref="BE34:BG35"/>
    <mergeCell ref="BH34:BH35"/>
    <mergeCell ref="AE34:AG35"/>
    <mergeCell ref="AH34:AH35"/>
    <mergeCell ref="AI34:AK35"/>
    <mergeCell ref="AL34:AL35"/>
    <mergeCell ref="AM34:AP34"/>
    <mergeCell ref="AR34:AT35"/>
    <mergeCell ref="V34:Y34"/>
    <mergeCell ref="AA34:AC35"/>
    <mergeCell ref="AD34:AD35"/>
    <mergeCell ref="AI33:AL33"/>
    <mergeCell ref="AM33:AQ33"/>
    <mergeCell ref="AV33:AY33"/>
    <mergeCell ref="AZ33:BD33"/>
    <mergeCell ref="BE33:BH33"/>
    <mergeCell ref="BI33:BM33"/>
    <mergeCell ref="AV31:BQ31"/>
    <mergeCell ref="BR31:BU33"/>
    <mergeCell ref="J32:Z32"/>
    <mergeCell ref="AA32:AQ32"/>
    <mergeCell ref="AR32:AU33"/>
    <mergeCell ref="AV32:BD32"/>
    <mergeCell ref="BE32:BM32"/>
    <mergeCell ref="BN32:BQ33"/>
    <mergeCell ref="J33:M33"/>
    <mergeCell ref="N33:Q33"/>
    <mergeCell ref="D27:E28"/>
    <mergeCell ref="F27:H28"/>
    <mergeCell ref="I27:I28"/>
    <mergeCell ref="A31:E33"/>
    <mergeCell ref="F31:I33"/>
    <mergeCell ref="J31:AU31"/>
    <mergeCell ref="R33:U33"/>
    <mergeCell ref="V33:Z33"/>
    <mergeCell ref="AA33:AD33"/>
    <mergeCell ref="AE33:AH33"/>
    <mergeCell ref="BG25:BG26"/>
    <mergeCell ref="BH25:BL25"/>
    <mergeCell ref="BN25:BP26"/>
    <mergeCell ref="BQ25:BQ26"/>
    <mergeCell ref="BR25:BT26"/>
    <mergeCell ref="BU25:BU26"/>
    <mergeCell ref="BI26:BL26"/>
    <mergeCell ref="AP25:AT25"/>
    <mergeCell ref="AV25:AX26"/>
    <mergeCell ref="AY25:AY26"/>
    <mergeCell ref="AZ25:BB26"/>
    <mergeCell ref="BC25:BC26"/>
    <mergeCell ref="BD25:BF26"/>
    <mergeCell ref="AQ26:AT26"/>
    <mergeCell ref="AD25:AF26"/>
    <mergeCell ref="AG25:AG26"/>
    <mergeCell ref="AH25:AJ26"/>
    <mergeCell ref="AK25:AK26"/>
    <mergeCell ref="AL25:AN26"/>
    <mergeCell ref="AO25:AO26"/>
    <mergeCell ref="R25:T26"/>
    <mergeCell ref="U25:U26"/>
    <mergeCell ref="V25:X26"/>
    <mergeCell ref="Y25:Y26"/>
    <mergeCell ref="Z25:AB26"/>
    <mergeCell ref="AC25:AC26"/>
    <mergeCell ref="BU23:BU24"/>
    <mergeCell ref="AQ24:AT24"/>
    <mergeCell ref="BI24:BL24"/>
    <mergeCell ref="A25:E26"/>
    <mergeCell ref="F25:H26"/>
    <mergeCell ref="I25:I26"/>
    <mergeCell ref="J25:L26"/>
    <mergeCell ref="M25:M26"/>
    <mergeCell ref="N25:P26"/>
    <mergeCell ref="Q25:Q26"/>
    <mergeCell ref="BD23:BF24"/>
    <mergeCell ref="BG23:BG24"/>
    <mergeCell ref="BH23:BL23"/>
    <mergeCell ref="BN23:BP24"/>
    <mergeCell ref="BQ23:BQ24"/>
    <mergeCell ref="BR23:BT24"/>
    <mergeCell ref="AO23:AO24"/>
    <mergeCell ref="AP23:AT23"/>
    <mergeCell ref="AV23:AX24"/>
    <mergeCell ref="AY23:AY24"/>
    <mergeCell ref="AZ23:BB24"/>
    <mergeCell ref="BC23:BC24"/>
    <mergeCell ref="AC23:AC24"/>
    <mergeCell ref="AD23:AF24"/>
    <mergeCell ref="AG23:AG24"/>
    <mergeCell ref="AH23:AJ24"/>
    <mergeCell ref="AK23:AK24"/>
    <mergeCell ref="AL23:AN24"/>
    <mergeCell ref="Q23:Q24"/>
    <mergeCell ref="R23:T24"/>
    <mergeCell ref="U23:U24"/>
    <mergeCell ref="V23:X24"/>
    <mergeCell ref="Y23:Y24"/>
    <mergeCell ref="Z23:AB24"/>
    <mergeCell ref="A23:E24"/>
    <mergeCell ref="F23:H24"/>
    <mergeCell ref="I23:I24"/>
    <mergeCell ref="J23:L24"/>
    <mergeCell ref="M23:M24"/>
    <mergeCell ref="N23:P24"/>
    <mergeCell ref="BG21:BG22"/>
    <mergeCell ref="BH21:BL21"/>
    <mergeCell ref="BN21:BP22"/>
    <mergeCell ref="R21:T22"/>
    <mergeCell ref="U21:U22"/>
    <mergeCell ref="V21:X22"/>
    <mergeCell ref="Y21:Y22"/>
    <mergeCell ref="Z21:AB22"/>
    <mergeCell ref="AC21:AC22"/>
    <mergeCell ref="BQ21:BQ22"/>
    <mergeCell ref="BR21:BT22"/>
    <mergeCell ref="BU21:BU22"/>
    <mergeCell ref="BI22:BL22"/>
    <mergeCell ref="AP21:AT21"/>
    <mergeCell ref="AV21:AX22"/>
    <mergeCell ref="AY21:AY22"/>
    <mergeCell ref="AZ21:BB22"/>
    <mergeCell ref="BC21:BC22"/>
    <mergeCell ref="BD21:BF22"/>
    <mergeCell ref="AQ22:AT22"/>
    <mergeCell ref="AD21:AF22"/>
    <mergeCell ref="AG21:AG22"/>
    <mergeCell ref="AH21:AJ22"/>
    <mergeCell ref="AK21:AK22"/>
    <mergeCell ref="AL21:AN22"/>
    <mergeCell ref="AO21:AO22"/>
    <mergeCell ref="BU19:BU20"/>
    <mergeCell ref="AQ20:AT20"/>
    <mergeCell ref="BI20:BL20"/>
    <mergeCell ref="A21:E22"/>
    <mergeCell ref="F21:H22"/>
    <mergeCell ref="I21:I22"/>
    <mergeCell ref="J21:L22"/>
    <mergeCell ref="M21:M22"/>
    <mergeCell ref="N21:P22"/>
    <mergeCell ref="Q21:Q22"/>
    <mergeCell ref="BD19:BF20"/>
    <mergeCell ref="BG19:BG20"/>
    <mergeCell ref="BH19:BL19"/>
    <mergeCell ref="BN19:BP20"/>
    <mergeCell ref="BQ19:BQ20"/>
    <mergeCell ref="BR19:BT20"/>
    <mergeCell ref="AO19:AO20"/>
    <mergeCell ref="AP19:AT19"/>
    <mergeCell ref="AV19:AX20"/>
    <mergeCell ref="AY19:AY20"/>
    <mergeCell ref="AZ19:BB20"/>
    <mergeCell ref="BC19:BC20"/>
    <mergeCell ref="AC19:AC20"/>
    <mergeCell ref="AD19:AF20"/>
    <mergeCell ref="AG19:AG20"/>
    <mergeCell ref="AH19:AJ20"/>
    <mergeCell ref="AK19:AK20"/>
    <mergeCell ref="AL19:AN20"/>
    <mergeCell ref="Q19:Q20"/>
    <mergeCell ref="R19:T20"/>
    <mergeCell ref="U19:U20"/>
    <mergeCell ref="V19:X20"/>
    <mergeCell ref="Y19:Y20"/>
    <mergeCell ref="Z19:AB20"/>
    <mergeCell ref="A19:E20"/>
    <mergeCell ref="F19:H20"/>
    <mergeCell ref="I19:I20"/>
    <mergeCell ref="J19:L20"/>
    <mergeCell ref="M19:M20"/>
    <mergeCell ref="N19:P20"/>
    <mergeCell ref="BG17:BG18"/>
    <mergeCell ref="BH17:BL17"/>
    <mergeCell ref="BN17:BP18"/>
    <mergeCell ref="BQ17:BQ18"/>
    <mergeCell ref="BR17:BT18"/>
    <mergeCell ref="BU17:BU18"/>
    <mergeCell ref="BI18:BL18"/>
    <mergeCell ref="AP17:AT17"/>
    <mergeCell ref="AV17:AX18"/>
    <mergeCell ref="AY17:AY18"/>
    <mergeCell ref="AZ17:BB18"/>
    <mergeCell ref="BC17:BC18"/>
    <mergeCell ref="BD17:BF18"/>
    <mergeCell ref="AQ18:AT18"/>
    <mergeCell ref="AD17:AF18"/>
    <mergeCell ref="AG17:AG18"/>
    <mergeCell ref="AH17:AJ18"/>
    <mergeCell ref="AK17:AK18"/>
    <mergeCell ref="AL17:AN18"/>
    <mergeCell ref="AO17:AO18"/>
    <mergeCell ref="R17:T18"/>
    <mergeCell ref="U17:U18"/>
    <mergeCell ref="V17:X18"/>
    <mergeCell ref="Y17:Y18"/>
    <mergeCell ref="Z17:AB18"/>
    <mergeCell ref="AC17:AC18"/>
    <mergeCell ref="BU15:BU16"/>
    <mergeCell ref="AQ16:AT16"/>
    <mergeCell ref="BI16:BL16"/>
    <mergeCell ref="A17:E18"/>
    <mergeCell ref="F17:H18"/>
    <mergeCell ref="I17:I18"/>
    <mergeCell ref="J17:L18"/>
    <mergeCell ref="M17:M18"/>
    <mergeCell ref="N17:P18"/>
    <mergeCell ref="Q17:Q18"/>
    <mergeCell ref="BD15:BF16"/>
    <mergeCell ref="BG15:BG16"/>
    <mergeCell ref="BH15:BL15"/>
    <mergeCell ref="BN15:BP16"/>
    <mergeCell ref="BQ15:BQ16"/>
    <mergeCell ref="BR15:BT16"/>
    <mergeCell ref="AO15:AO16"/>
    <mergeCell ref="AP15:AT15"/>
    <mergeCell ref="AV15:AX16"/>
    <mergeCell ref="AY15:AY16"/>
    <mergeCell ref="AZ15:BB16"/>
    <mergeCell ref="BC15:BC16"/>
    <mergeCell ref="AC15:AC16"/>
    <mergeCell ref="AD15:AF16"/>
    <mergeCell ref="AG15:AG16"/>
    <mergeCell ref="AH15:AJ16"/>
    <mergeCell ref="AK15:AK16"/>
    <mergeCell ref="AL15:AN16"/>
    <mergeCell ref="Q15:Q16"/>
    <mergeCell ref="R15:T16"/>
    <mergeCell ref="U15:U16"/>
    <mergeCell ref="V15:X16"/>
    <mergeCell ref="Y15:Y16"/>
    <mergeCell ref="Z15:AB16"/>
    <mergeCell ref="A15:E16"/>
    <mergeCell ref="F15:H16"/>
    <mergeCell ref="I15:I16"/>
    <mergeCell ref="J15:L16"/>
    <mergeCell ref="M15:M16"/>
    <mergeCell ref="N15:P16"/>
    <mergeCell ref="BG13:BG14"/>
    <mergeCell ref="BH13:BL13"/>
    <mergeCell ref="BN13:BP14"/>
    <mergeCell ref="BQ13:BQ14"/>
    <mergeCell ref="BR13:BT14"/>
    <mergeCell ref="BU13:BU14"/>
    <mergeCell ref="BI14:BL14"/>
    <mergeCell ref="AP13:AT13"/>
    <mergeCell ref="AV13:AX14"/>
    <mergeCell ref="AY13:AY14"/>
    <mergeCell ref="AZ13:BB14"/>
    <mergeCell ref="BC13:BC14"/>
    <mergeCell ref="BD13:BF14"/>
    <mergeCell ref="AQ14:AT14"/>
    <mergeCell ref="AD13:AF14"/>
    <mergeCell ref="AG13:AG14"/>
    <mergeCell ref="AH13:AJ14"/>
    <mergeCell ref="AK13:AK14"/>
    <mergeCell ref="AL13:AN14"/>
    <mergeCell ref="AO13:AO14"/>
    <mergeCell ref="R13:T14"/>
    <mergeCell ref="U13:U14"/>
    <mergeCell ref="V13:X14"/>
    <mergeCell ref="Y13:Y14"/>
    <mergeCell ref="Z13:AB14"/>
    <mergeCell ref="AC13:AC14"/>
    <mergeCell ref="BU11:BU12"/>
    <mergeCell ref="AQ12:AT12"/>
    <mergeCell ref="BI12:BL12"/>
    <mergeCell ref="A13:E14"/>
    <mergeCell ref="F13:H14"/>
    <mergeCell ref="I13:I14"/>
    <mergeCell ref="J13:L14"/>
    <mergeCell ref="M13:M14"/>
    <mergeCell ref="N13:P14"/>
    <mergeCell ref="Q13:Q14"/>
    <mergeCell ref="BD11:BF12"/>
    <mergeCell ref="BG11:BG12"/>
    <mergeCell ref="BH11:BL11"/>
    <mergeCell ref="BN11:BP12"/>
    <mergeCell ref="BQ11:BQ12"/>
    <mergeCell ref="BR11:BT12"/>
    <mergeCell ref="AO11:AO12"/>
    <mergeCell ref="AP11:AT11"/>
    <mergeCell ref="AV11:AX12"/>
    <mergeCell ref="AY11:AY12"/>
    <mergeCell ref="AZ11:BB12"/>
    <mergeCell ref="BC11:BC12"/>
    <mergeCell ref="AC11:AC12"/>
    <mergeCell ref="AD11:AF12"/>
    <mergeCell ref="AG11:AG12"/>
    <mergeCell ref="AH11:AJ12"/>
    <mergeCell ref="AK11:AK12"/>
    <mergeCell ref="AL11:AN12"/>
    <mergeCell ref="Q11:Q12"/>
    <mergeCell ref="R11:T12"/>
    <mergeCell ref="U11:U12"/>
    <mergeCell ref="V11:X12"/>
    <mergeCell ref="Y11:Y12"/>
    <mergeCell ref="Z11:AB12"/>
    <mergeCell ref="A11:E12"/>
    <mergeCell ref="F11:H12"/>
    <mergeCell ref="I11:I12"/>
    <mergeCell ref="J11:L12"/>
    <mergeCell ref="M11:M12"/>
    <mergeCell ref="N11:P12"/>
    <mergeCell ref="BG9:BG10"/>
    <mergeCell ref="BH9:BL9"/>
    <mergeCell ref="BN9:BP10"/>
    <mergeCell ref="BQ9:BQ10"/>
    <mergeCell ref="BR9:BT10"/>
    <mergeCell ref="AP9:AT9"/>
    <mergeCell ref="AV9:AX10"/>
    <mergeCell ref="AY9:AY10"/>
    <mergeCell ref="AZ9:BB10"/>
    <mergeCell ref="BC9:BC10"/>
    <mergeCell ref="BD9:BF10"/>
    <mergeCell ref="AQ10:AT10"/>
    <mergeCell ref="AD9:AF10"/>
    <mergeCell ref="AG9:AG10"/>
    <mergeCell ref="AH9:AJ10"/>
    <mergeCell ref="AK9:AK10"/>
    <mergeCell ref="AL9:AN10"/>
    <mergeCell ref="AO9:AO10"/>
    <mergeCell ref="R9:T10"/>
    <mergeCell ref="U9:U10"/>
    <mergeCell ref="V9:X10"/>
    <mergeCell ref="Y9:Y10"/>
    <mergeCell ref="Z9:AB10"/>
    <mergeCell ref="AC9:AC10"/>
    <mergeCell ref="BR6:BU8"/>
    <mergeCell ref="J7:U7"/>
    <mergeCell ref="V7:AK7"/>
    <mergeCell ref="AL7:AO8"/>
    <mergeCell ref="AP7:AU7"/>
    <mergeCell ref="AV7:BM7"/>
    <mergeCell ref="AZ8:BC8"/>
    <mergeCell ref="BD8:BG8"/>
    <mergeCell ref="BH8:BM8"/>
    <mergeCell ref="A9:E10"/>
    <mergeCell ref="F9:H10"/>
    <mergeCell ref="I9:I10"/>
    <mergeCell ref="J9:L10"/>
    <mergeCell ref="M9:M10"/>
    <mergeCell ref="N9:P10"/>
    <mergeCell ref="Q9:Q10"/>
    <mergeCell ref="BN7:BQ8"/>
    <mergeCell ref="J8:M8"/>
    <mergeCell ref="N8:Q8"/>
    <mergeCell ref="R8:U8"/>
    <mergeCell ref="V8:Y8"/>
    <mergeCell ref="Z8:AC8"/>
    <mergeCell ref="AD8:AG8"/>
    <mergeCell ref="AH8:AK8"/>
    <mergeCell ref="AP8:AU8"/>
    <mergeCell ref="AV8:AY8"/>
    <mergeCell ref="A6:E8"/>
    <mergeCell ref="F6:I8"/>
    <mergeCell ref="J6:AO6"/>
    <mergeCell ref="AP6:BQ6"/>
    <mergeCell ref="BU9:BU10"/>
    <mergeCell ref="BI10:BL10"/>
  </mergeCells>
  <phoneticPr fontId="1"/>
  <printOptions horizontalCentered="1" verticalCentered="1"/>
  <pageMargins left="0.55118110236220474" right="0.43307086614173229" top="0.6692913385826772" bottom="0.55118110236220474" header="0.43307086614173229" footer="0.31496062992125984"/>
  <pageSetup paperSize="9" scale="65" orientation="landscape" r:id="rId1"/>
  <headerFooter>
    <oddHeader>&amp;L様式６号－２－別紙</oddHeader>
    <oddFooter>&amp;P / &amp;N ページ</oddFooter>
  </headerFooter>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Group Box 1">
              <controlPr defaultSize="0" autoFill="0" autoPict="0">
                <anchor moveWithCells="1">
                  <from>
                    <xdr:col>0</xdr:col>
                    <xdr:colOff>0</xdr:colOff>
                    <xdr:row>29</xdr:row>
                    <xdr:rowOff>0</xdr:rowOff>
                  </from>
                  <to>
                    <xdr:col>20</xdr:col>
                    <xdr:colOff>175260</xdr:colOff>
                    <xdr:row>29</xdr:row>
                    <xdr:rowOff>152400</xdr:rowOff>
                  </to>
                </anchor>
              </controlPr>
            </control>
          </mc:Choice>
        </mc:AlternateContent>
        <mc:AlternateContent xmlns:mc="http://schemas.openxmlformats.org/markup-compatibility/2006">
          <mc:Choice Requires="x14">
            <control shapeId="11266" r:id="rId5" name="Group Box 2">
              <controlPr defaultSize="0" autoFill="0" autoPict="0">
                <anchor moveWithCells="1">
                  <from>
                    <xdr:col>0</xdr:col>
                    <xdr:colOff>0</xdr:colOff>
                    <xdr:row>29</xdr:row>
                    <xdr:rowOff>0</xdr:rowOff>
                  </from>
                  <to>
                    <xdr:col>20</xdr:col>
                    <xdr:colOff>175260</xdr:colOff>
                    <xdr:row>31</xdr:row>
                    <xdr:rowOff>0</xdr:rowOff>
                  </to>
                </anchor>
              </controlPr>
            </control>
          </mc:Choice>
        </mc:AlternateContent>
        <mc:AlternateContent xmlns:mc="http://schemas.openxmlformats.org/markup-compatibility/2006">
          <mc:Choice Requires="x14">
            <control shapeId="11267" r:id="rId6" name="Group Box 3">
              <controlPr defaultSize="0" autoFill="0" autoPict="0">
                <anchor moveWithCells="1">
                  <from>
                    <xdr:col>0</xdr:col>
                    <xdr:colOff>0</xdr:colOff>
                    <xdr:row>29</xdr:row>
                    <xdr:rowOff>0</xdr:rowOff>
                  </from>
                  <to>
                    <xdr:col>20</xdr:col>
                    <xdr:colOff>175260</xdr:colOff>
                    <xdr:row>30</xdr:row>
                    <xdr:rowOff>121920</xdr:rowOff>
                  </to>
                </anchor>
              </controlPr>
            </control>
          </mc:Choice>
        </mc:AlternateContent>
        <mc:AlternateContent xmlns:mc="http://schemas.openxmlformats.org/markup-compatibility/2006">
          <mc:Choice Requires="x14">
            <control shapeId="11268" r:id="rId7" name="Group Box 4">
              <controlPr defaultSize="0" autoFill="0" autoPict="0">
                <anchor moveWithCells="1">
                  <from>
                    <xdr:col>0</xdr:col>
                    <xdr:colOff>0</xdr:colOff>
                    <xdr:row>29</xdr:row>
                    <xdr:rowOff>0</xdr:rowOff>
                  </from>
                  <to>
                    <xdr:col>20</xdr:col>
                    <xdr:colOff>175260</xdr:colOff>
                    <xdr:row>29</xdr:row>
                    <xdr:rowOff>175260</xdr:rowOff>
                  </to>
                </anchor>
              </controlPr>
            </control>
          </mc:Choice>
        </mc:AlternateContent>
        <mc:AlternateContent xmlns:mc="http://schemas.openxmlformats.org/markup-compatibility/2006">
          <mc:Choice Requires="x14">
            <control shapeId="11269" r:id="rId8" name="Group Box 5">
              <controlPr defaultSize="0" autoFill="0" autoPict="0">
                <anchor moveWithCells="1">
                  <from>
                    <xdr:col>23</xdr:col>
                    <xdr:colOff>38100</xdr:colOff>
                    <xdr:row>29</xdr:row>
                    <xdr:rowOff>0</xdr:rowOff>
                  </from>
                  <to>
                    <xdr:col>43</xdr:col>
                    <xdr:colOff>144780</xdr:colOff>
                    <xdr:row>29</xdr:row>
                    <xdr:rowOff>144780</xdr:rowOff>
                  </to>
                </anchor>
              </controlPr>
            </control>
          </mc:Choice>
        </mc:AlternateContent>
        <mc:AlternateContent xmlns:mc="http://schemas.openxmlformats.org/markup-compatibility/2006">
          <mc:Choice Requires="x14">
            <control shapeId="11270" r:id="rId9" name="Group Box 6">
              <controlPr defaultSize="0" autoFill="0" autoPict="0">
                <anchor moveWithCells="1">
                  <from>
                    <xdr:col>23</xdr:col>
                    <xdr:colOff>38100</xdr:colOff>
                    <xdr:row>29</xdr:row>
                    <xdr:rowOff>0</xdr:rowOff>
                  </from>
                  <to>
                    <xdr:col>42</xdr:col>
                    <xdr:colOff>175260</xdr:colOff>
                    <xdr:row>30</xdr:row>
                    <xdr:rowOff>0</xdr:rowOff>
                  </to>
                </anchor>
              </controlPr>
            </control>
          </mc:Choice>
        </mc:AlternateContent>
        <mc:AlternateContent xmlns:mc="http://schemas.openxmlformats.org/markup-compatibility/2006">
          <mc:Choice Requires="x14">
            <control shapeId="11271" r:id="rId10" name="Group Box 7">
              <controlPr defaultSize="0" autoFill="0" autoPict="0">
                <anchor moveWithCells="1">
                  <from>
                    <xdr:col>23</xdr:col>
                    <xdr:colOff>60960</xdr:colOff>
                    <xdr:row>29</xdr:row>
                    <xdr:rowOff>0</xdr:rowOff>
                  </from>
                  <to>
                    <xdr:col>43</xdr:col>
                    <xdr:colOff>0</xdr:colOff>
                    <xdr:row>30</xdr:row>
                    <xdr:rowOff>7620</xdr:rowOff>
                  </to>
                </anchor>
              </controlPr>
            </control>
          </mc:Choice>
        </mc:AlternateContent>
        <mc:AlternateContent xmlns:mc="http://schemas.openxmlformats.org/markup-compatibility/2006">
          <mc:Choice Requires="x14">
            <control shapeId="11272" r:id="rId11" name="Group Box 8">
              <controlPr defaultSize="0" autoFill="0" autoPict="0">
                <anchor moveWithCells="1">
                  <from>
                    <xdr:col>0</xdr:col>
                    <xdr:colOff>0</xdr:colOff>
                    <xdr:row>83</xdr:row>
                    <xdr:rowOff>0</xdr:rowOff>
                  </from>
                  <to>
                    <xdr:col>20</xdr:col>
                    <xdr:colOff>175260</xdr:colOff>
                    <xdr:row>83</xdr:row>
                    <xdr:rowOff>152400</xdr:rowOff>
                  </to>
                </anchor>
              </controlPr>
            </control>
          </mc:Choice>
        </mc:AlternateContent>
        <mc:AlternateContent xmlns:mc="http://schemas.openxmlformats.org/markup-compatibility/2006">
          <mc:Choice Requires="x14">
            <control shapeId="11273" r:id="rId12" name="Group Box 9">
              <controlPr defaultSize="0" autoFill="0" autoPict="0">
                <anchor moveWithCells="1">
                  <from>
                    <xdr:col>0</xdr:col>
                    <xdr:colOff>0</xdr:colOff>
                    <xdr:row>83</xdr:row>
                    <xdr:rowOff>0</xdr:rowOff>
                  </from>
                  <to>
                    <xdr:col>20</xdr:col>
                    <xdr:colOff>175260</xdr:colOff>
                    <xdr:row>85</xdr:row>
                    <xdr:rowOff>0</xdr:rowOff>
                  </to>
                </anchor>
              </controlPr>
            </control>
          </mc:Choice>
        </mc:AlternateContent>
        <mc:AlternateContent xmlns:mc="http://schemas.openxmlformats.org/markup-compatibility/2006">
          <mc:Choice Requires="x14">
            <control shapeId="11274" r:id="rId13" name="Group Box 10">
              <controlPr defaultSize="0" autoFill="0" autoPict="0">
                <anchor moveWithCells="1">
                  <from>
                    <xdr:col>0</xdr:col>
                    <xdr:colOff>0</xdr:colOff>
                    <xdr:row>83</xdr:row>
                    <xdr:rowOff>0</xdr:rowOff>
                  </from>
                  <to>
                    <xdr:col>20</xdr:col>
                    <xdr:colOff>175260</xdr:colOff>
                    <xdr:row>84</xdr:row>
                    <xdr:rowOff>121920</xdr:rowOff>
                  </to>
                </anchor>
              </controlPr>
            </control>
          </mc:Choice>
        </mc:AlternateContent>
        <mc:AlternateContent xmlns:mc="http://schemas.openxmlformats.org/markup-compatibility/2006">
          <mc:Choice Requires="x14">
            <control shapeId="11275" r:id="rId14" name="Group Box 11">
              <controlPr defaultSize="0" autoFill="0" autoPict="0">
                <anchor moveWithCells="1">
                  <from>
                    <xdr:col>0</xdr:col>
                    <xdr:colOff>0</xdr:colOff>
                    <xdr:row>83</xdr:row>
                    <xdr:rowOff>0</xdr:rowOff>
                  </from>
                  <to>
                    <xdr:col>20</xdr:col>
                    <xdr:colOff>175260</xdr:colOff>
                    <xdr:row>83</xdr:row>
                    <xdr:rowOff>175260</xdr:rowOff>
                  </to>
                </anchor>
              </controlPr>
            </control>
          </mc:Choice>
        </mc:AlternateContent>
        <mc:AlternateContent xmlns:mc="http://schemas.openxmlformats.org/markup-compatibility/2006">
          <mc:Choice Requires="x14">
            <control shapeId="11276" r:id="rId15" name="Group Box 12">
              <controlPr defaultSize="0" autoFill="0" autoPict="0">
                <anchor moveWithCells="1">
                  <from>
                    <xdr:col>23</xdr:col>
                    <xdr:colOff>38100</xdr:colOff>
                    <xdr:row>83</xdr:row>
                    <xdr:rowOff>0</xdr:rowOff>
                  </from>
                  <to>
                    <xdr:col>43</xdr:col>
                    <xdr:colOff>144780</xdr:colOff>
                    <xdr:row>83</xdr:row>
                    <xdr:rowOff>144780</xdr:rowOff>
                  </to>
                </anchor>
              </controlPr>
            </control>
          </mc:Choice>
        </mc:AlternateContent>
        <mc:AlternateContent xmlns:mc="http://schemas.openxmlformats.org/markup-compatibility/2006">
          <mc:Choice Requires="x14">
            <control shapeId="11277" r:id="rId16" name="Group Box 13">
              <controlPr defaultSize="0" autoFill="0" autoPict="0">
                <anchor moveWithCells="1">
                  <from>
                    <xdr:col>23</xdr:col>
                    <xdr:colOff>38100</xdr:colOff>
                    <xdr:row>83</xdr:row>
                    <xdr:rowOff>0</xdr:rowOff>
                  </from>
                  <to>
                    <xdr:col>42</xdr:col>
                    <xdr:colOff>175260</xdr:colOff>
                    <xdr:row>84</xdr:row>
                    <xdr:rowOff>7620</xdr:rowOff>
                  </to>
                </anchor>
              </controlPr>
            </control>
          </mc:Choice>
        </mc:AlternateContent>
        <mc:AlternateContent xmlns:mc="http://schemas.openxmlformats.org/markup-compatibility/2006">
          <mc:Choice Requires="x14">
            <control shapeId="11278" r:id="rId17" name="Group Box 14">
              <controlPr defaultSize="0" autoFill="0" autoPict="0">
                <anchor moveWithCells="1">
                  <from>
                    <xdr:col>23</xdr:col>
                    <xdr:colOff>60960</xdr:colOff>
                    <xdr:row>83</xdr:row>
                    <xdr:rowOff>0</xdr:rowOff>
                  </from>
                  <to>
                    <xdr:col>43</xdr:col>
                    <xdr:colOff>0</xdr:colOff>
                    <xdr:row>84</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CS10"/>
  <sheetViews>
    <sheetView workbookViewId="0">
      <selection activeCell="M4" sqref="M4"/>
    </sheetView>
  </sheetViews>
  <sheetFormatPr defaultRowHeight="18" x14ac:dyDescent="0.45"/>
  <cols>
    <col min="1" max="3" width="10" bestFit="1" customWidth="1"/>
    <col min="12" max="12" width="9.09765625" customWidth="1"/>
    <col min="64" max="64" width="9.5" bestFit="1" customWidth="1"/>
  </cols>
  <sheetData>
    <row r="1" spans="1:97" s="440" customFormat="1" x14ac:dyDescent="0.45">
      <c r="A1" s="22" t="s">
        <v>712</v>
      </c>
      <c r="B1" s="22" t="s">
        <v>713</v>
      </c>
      <c r="C1" s="22" t="s">
        <v>714</v>
      </c>
      <c r="D1" s="22" t="s">
        <v>720</v>
      </c>
      <c r="E1" s="23" t="s">
        <v>855</v>
      </c>
      <c r="F1" s="168" t="s">
        <v>683</v>
      </c>
      <c r="G1" s="23" t="s">
        <v>856</v>
      </c>
      <c r="H1" s="23" t="s">
        <v>737</v>
      </c>
      <c r="I1" s="168" t="s">
        <v>857</v>
      </c>
      <c r="J1" s="23" t="s">
        <v>251</v>
      </c>
      <c r="K1" s="23" t="s">
        <v>858</v>
      </c>
      <c r="L1" s="168" t="s">
        <v>859</v>
      </c>
      <c r="M1" s="23" t="s">
        <v>253</v>
      </c>
      <c r="N1" s="23" t="s">
        <v>860</v>
      </c>
      <c r="O1" s="168" t="s">
        <v>861</v>
      </c>
      <c r="P1" s="23" t="s">
        <v>862</v>
      </c>
      <c r="Q1" s="23" t="s">
        <v>863</v>
      </c>
      <c r="R1" s="168" t="s">
        <v>738</v>
      </c>
      <c r="S1" s="23" t="s">
        <v>864</v>
      </c>
      <c r="T1" s="23" t="s">
        <v>865</v>
      </c>
      <c r="U1" s="168" t="s">
        <v>866</v>
      </c>
      <c r="V1" s="22" t="s">
        <v>867</v>
      </c>
      <c r="W1" s="22" t="s">
        <v>750</v>
      </c>
      <c r="X1" s="168" t="s">
        <v>868</v>
      </c>
      <c r="Y1" s="23" t="s">
        <v>869</v>
      </c>
      <c r="Z1" s="23" t="s">
        <v>870</v>
      </c>
      <c r="AA1" s="23" t="s">
        <v>766</v>
      </c>
      <c r="AB1" s="168" t="s">
        <v>871</v>
      </c>
      <c r="AC1" s="23" t="s">
        <v>773</v>
      </c>
      <c r="AD1" s="168" t="s">
        <v>779</v>
      </c>
      <c r="AE1" s="23" t="s">
        <v>782</v>
      </c>
      <c r="AF1" s="23" t="s">
        <v>785</v>
      </c>
      <c r="AG1" s="23" t="s">
        <v>788</v>
      </c>
      <c r="AH1" s="23" t="s">
        <v>791</v>
      </c>
      <c r="AI1" s="23" t="s">
        <v>794</v>
      </c>
      <c r="AJ1" s="23" t="s">
        <v>797</v>
      </c>
      <c r="AK1" s="168" t="s">
        <v>872</v>
      </c>
      <c r="AL1" s="23" t="s">
        <v>873</v>
      </c>
      <c r="AM1" s="23" t="s">
        <v>874</v>
      </c>
      <c r="AN1" s="23" t="s">
        <v>875</v>
      </c>
      <c r="AO1" s="23" t="s">
        <v>876</v>
      </c>
      <c r="AP1" s="23" t="s">
        <v>877</v>
      </c>
      <c r="AQ1" s="23" t="s">
        <v>878</v>
      </c>
      <c r="AR1" s="439" t="s">
        <v>808</v>
      </c>
      <c r="AS1" s="432" t="s">
        <v>809</v>
      </c>
      <c r="AT1" s="432" t="s">
        <v>810</v>
      </c>
      <c r="AU1" s="432" t="s">
        <v>813</v>
      </c>
      <c r="AV1" s="432" t="s">
        <v>432</v>
      </c>
      <c r="AW1" s="432" t="s">
        <v>262</v>
      </c>
      <c r="AX1" s="432" t="s">
        <v>816</v>
      </c>
      <c r="AY1" s="432" t="s">
        <v>817</v>
      </c>
      <c r="AZ1" s="432" t="s">
        <v>819</v>
      </c>
      <c r="BA1" s="432" t="s">
        <v>821</v>
      </c>
      <c r="BB1" s="439" t="s">
        <v>824</v>
      </c>
      <c r="BC1" s="432" t="s">
        <v>825</v>
      </c>
      <c r="BD1" s="432" t="s">
        <v>826</v>
      </c>
      <c r="BE1" s="432" t="s">
        <v>827</v>
      </c>
      <c r="BF1" s="432" t="s">
        <v>702</v>
      </c>
      <c r="BG1" s="439" t="s">
        <v>829</v>
      </c>
      <c r="BH1" s="432" t="s">
        <v>830</v>
      </c>
      <c r="BI1" s="432" t="s">
        <v>831</v>
      </c>
      <c r="BJ1" s="432" t="s">
        <v>832</v>
      </c>
      <c r="BK1" s="432" t="s">
        <v>833</v>
      </c>
      <c r="BL1" s="168" t="s">
        <v>838</v>
      </c>
      <c r="BM1" s="23" t="s">
        <v>841</v>
      </c>
      <c r="BN1" s="23" t="s">
        <v>844</v>
      </c>
      <c r="BO1" s="23" t="s">
        <v>463</v>
      </c>
      <c r="BP1" s="23" t="s">
        <v>850</v>
      </c>
      <c r="BQ1" s="23" t="s">
        <v>853</v>
      </c>
      <c r="BR1" s="168" t="s">
        <v>839</v>
      </c>
      <c r="BS1" s="23" t="s">
        <v>842</v>
      </c>
      <c r="BT1" s="23" t="s">
        <v>845</v>
      </c>
      <c r="BU1" s="23" t="s">
        <v>848</v>
      </c>
      <c r="BV1" s="23" t="s">
        <v>851</v>
      </c>
      <c r="BW1" s="23" t="s">
        <v>854</v>
      </c>
      <c r="BX1" s="432"/>
      <c r="BY1" s="23"/>
      <c r="BZ1" s="23"/>
      <c r="CA1" s="23"/>
      <c r="CB1" s="23"/>
      <c r="CC1" s="23"/>
      <c r="CD1" s="23"/>
      <c r="CE1" s="23"/>
      <c r="CF1" s="23"/>
      <c r="CG1" s="432"/>
      <c r="CH1" s="23"/>
      <c r="CI1" s="23"/>
      <c r="CJ1" s="23"/>
      <c r="CK1" s="23"/>
      <c r="CL1" s="23"/>
      <c r="CM1" s="23"/>
      <c r="CN1" s="23"/>
      <c r="CO1" s="23"/>
      <c r="CP1" s="23"/>
      <c r="CQ1" s="23"/>
      <c r="CR1" s="23"/>
      <c r="CS1" s="23"/>
    </row>
    <row r="2" spans="1:97" s="445" customFormat="1" ht="15" x14ac:dyDescent="0.45">
      <c r="A2" s="441"/>
      <c r="B2" s="441"/>
      <c r="C2" s="441"/>
      <c r="D2" s="441" t="s">
        <v>578</v>
      </c>
      <c r="E2" s="442" t="s">
        <v>879</v>
      </c>
      <c r="F2" s="443" t="s">
        <v>880</v>
      </c>
      <c r="G2" s="110" t="s">
        <v>881</v>
      </c>
      <c r="H2" s="110" t="s">
        <v>882</v>
      </c>
      <c r="I2" s="444" t="s">
        <v>883</v>
      </c>
      <c r="J2" s="110" t="s">
        <v>881</v>
      </c>
      <c r="K2" s="110" t="s">
        <v>882</v>
      </c>
      <c r="L2" s="444" t="s">
        <v>883</v>
      </c>
      <c r="M2" s="110" t="s">
        <v>881</v>
      </c>
      <c r="N2" s="110" t="s">
        <v>882</v>
      </c>
      <c r="O2" s="444" t="s">
        <v>883</v>
      </c>
      <c r="P2" s="110" t="s">
        <v>881</v>
      </c>
      <c r="Q2" s="110" t="s">
        <v>882</v>
      </c>
      <c r="R2" s="444" t="s">
        <v>883</v>
      </c>
      <c r="S2" s="110" t="s">
        <v>881</v>
      </c>
      <c r="T2" s="110" t="s">
        <v>882</v>
      </c>
      <c r="U2" s="444" t="s">
        <v>883</v>
      </c>
      <c r="V2" s="110" t="s">
        <v>881</v>
      </c>
      <c r="W2" s="110" t="s">
        <v>882</v>
      </c>
      <c r="X2" s="444" t="s">
        <v>883</v>
      </c>
      <c r="Z2" s="110" t="s">
        <v>881</v>
      </c>
      <c r="AA2" s="110" t="s">
        <v>882</v>
      </c>
      <c r="AB2" s="444" t="s">
        <v>883</v>
      </c>
      <c r="AD2" s="444" t="s">
        <v>884</v>
      </c>
      <c r="AK2" s="446" t="s">
        <v>885</v>
      </c>
      <c r="AL2" s="442"/>
      <c r="AM2" s="442"/>
      <c r="AN2" s="442"/>
      <c r="AO2" s="442"/>
      <c r="AP2" s="442"/>
      <c r="AQ2" s="442"/>
      <c r="AR2" s="444"/>
      <c r="AS2" s="112"/>
      <c r="AT2" s="112"/>
      <c r="AU2" s="112"/>
      <c r="AV2" s="112"/>
      <c r="AW2" s="112"/>
      <c r="AX2" s="112"/>
      <c r="AY2" s="112"/>
      <c r="AZ2" s="112"/>
      <c r="BA2" s="112"/>
      <c r="BB2" s="444" t="s">
        <v>306</v>
      </c>
      <c r="BC2" s="112"/>
      <c r="BD2" s="112"/>
      <c r="BE2" s="112"/>
      <c r="BF2" s="112"/>
      <c r="BG2" s="444" t="s">
        <v>307</v>
      </c>
      <c r="BH2" s="112"/>
      <c r="BI2" s="112"/>
      <c r="BJ2" s="112"/>
      <c r="BK2" s="112"/>
      <c r="BL2" s="447" t="str">
        <f>"③金額・数量-"&amp;BL3</f>
        <v>③金額・数量-木工事費（木材費含む）</v>
      </c>
      <c r="BM2" s="448" t="str">
        <f t="shared" ref="BM2:BQ2" si="0">"③金額・数量-"&amp;BM3</f>
        <v>③金額・数量-うち木材費（JAS構造材）</v>
      </c>
      <c r="BN2" s="448" t="str">
        <f t="shared" si="0"/>
        <v>③金額・数量-うち木材費（JAS構造材以外）</v>
      </c>
      <c r="BO2" s="448" t="str">
        <f t="shared" si="0"/>
        <v>③金額・数量-建築物全体の木材利用量</v>
      </c>
      <c r="BP2" s="448" t="str">
        <f t="shared" si="0"/>
        <v>③金額・数量-うちJAS構造材</v>
      </c>
      <c r="BQ2" s="448" t="str">
        <f t="shared" si="0"/>
        <v>③金額・数量-うちJAS構造材以外</v>
      </c>
      <c r="BR2" s="444" t="str">
        <f>"③備考-"&amp;BR3</f>
        <v>③備考-木工事費（木材費含む）</v>
      </c>
      <c r="BS2" s="445" t="str">
        <f t="shared" ref="BS2:BW2" si="1">"③備考-"&amp;BS3</f>
        <v>③備考-うち木材費（JAS構造材）</v>
      </c>
      <c r="BT2" s="445" t="str">
        <f t="shared" si="1"/>
        <v>③備考-うち木材費（JAS構造材以外）</v>
      </c>
      <c r="BU2" s="445" t="str">
        <f t="shared" si="1"/>
        <v>③備考-建築物全体の木材利用量</v>
      </c>
      <c r="BV2" s="445" t="str">
        <f t="shared" si="1"/>
        <v>③備考-うちJAS構造材</v>
      </c>
      <c r="BW2" s="445" t="str">
        <f t="shared" si="1"/>
        <v>③備考-うちJAS構造材以外</v>
      </c>
      <c r="BX2" s="449"/>
      <c r="BY2" s="449"/>
      <c r="BZ2" s="449"/>
      <c r="CA2" s="449"/>
      <c r="CB2" s="449"/>
      <c r="CC2" s="449"/>
      <c r="CD2" s="449"/>
      <c r="CE2" s="449"/>
      <c r="CF2" s="442"/>
      <c r="CG2" s="442"/>
      <c r="CH2" s="442"/>
      <c r="CI2" s="442"/>
      <c r="CJ2" s="442"/>
      <c r="CK2" s="442"/>
      <c r="CL2" s="442"/>
      <c r="CN2" s="442"/>
      <c r="CP2" s="442"/>
      <c r="CR2" s="442"/>
    </row>
    <row r="3" spans="1:97" s="202" customFormat="1" ht="16.5" customHeight="1" x14ac:dyDescent="0.45">
      <c r="A3" s="450"/>
      <c r="B3" s="450"/>
      <c r="C3" s="450"/>
      <c r="D3" s="450"/>
      <c r="E3" s="451"/>
      <c r="F3" s="452" t="s">
        <v>886</v>
      </c>
      <c r="G3" s="114"/>
      <c r="H3" s="114"/>
      <c r="I3" s="452" t="s">
        <v>743</v>
      </c>
      <c r="J3" s="114"/>
      <c r="K3" s="114"/>
      <c r="L3" s="452" t="s">
        <v>887</v>
      </c>
      <c r="M3" s="114"/>
      <c r="N3" s="114"/>
      <c r="O3" s="452" t="s">
        <v>761</v>
      </c>
      <c r="P3" s="114"/>
      <c r="Q3" s="114"/>
      <c r="R3" s="453" t="s">
        <v>888</v>
      </c>
      <c r="S3" s="114"/>
      <c r="T3" s="114"/>
      <c r="U3" s="453" t="s">
        <v>889</v>
      </c>
      <c r="X3" s="454" t="s">
        <v>890</v>
      </c>
      <c r="Y3" s="455" t="s">
        <v>762</v>
      </c>
      <c r="Z3" s="114"/>
      <c r="AA3" s="114"/>
      <c r="AB3" s="456" t="s">
        <v>891</v>
      </c>
      <c r="AC3" s="455" t="s">
        <v>892</v>
      </c>
      <c r="AD3" s="457" t="s">
        <v>778</v>
      </c>
      <c r="AE3" s="457" t="s">
        <v>781</v>
      </c>
      <c r="AF3" s="457" t="s">
        <v>784</v>
      </c>
      <c r="AG3" s="457" t="s">
        <v>787</v>
      </c>
      <c r="AH3" s="457" t="s">
        <v>790</v>
      </c>
      <c r="AI3" s="457" t="s">
        <v>793</v>
      </c>
      <c r="AJ3" s="457" t="s">
        <v>796</v>
      </c>
      <c r="AK3" s="458" t="s">
        <v>778</v>
      </c>
      <c r="AL3" s="457" t="s">
        <v>781</v>
      </c>
      <c r="AM3" s="457" t="s">
        <v>784</v>
      </c>
      <c r="AN3" s="457" t="s">
        <v>787</v>
      </c>
      <c r="AO3" s="457" t="s">
        <v>790</v>
      </c>
      <c r="AP3" s="457" t="s">
        <v>793</v>
      </c>
      <c r="AQ3" s="457" t="s">
        <v>796</v>
      </c>
      <c r="AR3" s="447" t="s">
        <v>893</v>
      </c>
      <c r="AS3" s="112" t="s">
        <v>894</v>
      </c>
      <c r="AT3" s="202" t="s">
        <v>895</v>
      </c>
      <c r="AU3" s="202" t="s">
        <v>896</v>
      </c>
      <c r="AV3" s="202" t="s">
        <v>897</v>
      </c>
      <c r="AW3" s="447" t="s">
        <v>898</v>
      </c>
      <c r="AX3" s="112" t="s">
        <v>899</v>
      </c>
      <c r="AY3" s="202" t="s">
        <v>900</v>
      </c>
      <c r="AZ3" s="202" t="s">
        <v>901</v>
      </c>
      <c r="BA3" s="202" t="s">
        <v>902</v>
      </c>
      <c r="BB3" s="447" t="s">
        <v>903</v>
      </c>
      <c r="BC3" s="112" t="s">
        <v>904</v>
      </c>
      <c r="BD3" s="202" t="s">
        <v>905</v>
      </c>
      <c r="BE3" s="202" t="s">
        <v>906</v>
      </c>
      <c r="BF3" s="202" t="s">
        <v>907</v>
      </c>
      <c r="BG3" s="454"/>
      <c r="BH3" s="112"/>
      <c r="BI3" s="112"/>
      <c r="BJ3" s="112"/>
      <c r="BK3" s="112"/>
      <c r="BL3" s="458" t="s">
        <v>837</v>
      </c>
      <c r="BM3" s="457" t="s">
        <v>840</v>
      </c>
      <c r="BN3" s="457" t="s">
        <v>843</v>
      </c>
      <c r="BO3" s="457" t="s">
        <v>846</v>
      </c>
      <c r="BP3" s="457" t="s">
        <v>849</v>
      </c>
      <c r="BQ3" s="457" t="s">
        <v>852</v>
      </c>
      <c r="BR3" s="458" t="s">
        <v>837</v>
      </c>
      <c r="BS3" s="457" t="s">
        <v>840</v>
      </c>
      <c r="BT3" s="457" t="s">
        <v>843</v>
      </c>
      <c r="BU3" s="457" t="s">
        <v>846</v>
      </c>
      <c r="BV3" s="457" t="s">
        <v>849</v>
      </c>
      <c r="BW3" s="457" t="s">
        <v>852</v>
      </c>
      <c r="CB3" s="442"/>
      <c r="CC3" s="442"/>
      <c r="CD3" s="442"/>
      <c r="CE3" s="459"/>
      <c r="CF3" s="451"/>
      <c r="CG3" s="451"/>
      <c r="CH3" s="451"/>
      <c r="CI3" s="451"/>
      <c r="CJ3" s="451"/>
      <c r="CK3" s="451"/>
      <c r="CL3" s="451"/>
      <c r="CN3" s="451"/>
      <c r="CP3" s="451"/>
      <c r="CR3" s="451"/>
    </row>
    <row r="4" spans="1:97" x14ac:dyDescent="0.45">
      <c r="A4" s="22">
        <f>'様式6号-2-基礎的情報'!$E4</f>
        <v>0</v>
      </c>
      <c r="B4" s="22">
        <f>'様式6号-2-基礎的情報'!$E5</f>
        <v>0</v>
      </c>
      <c r="C4" s="22">
        <f>'様式6号-2-基礎的情報'!$E6</f>
        <v>0</v>
      </c>
      <c r="D4" s="29">
        <f>'様式6号-2-基礎的情報'!$D$11</f>
        <v>0</v>
      </c>
      <c r="E4" s="29">
        <f>'様式6号-2-基礎的情報'!$L$11</f>
        <v>0</v>
      </c>
      <c r="F4" s="254">
        <f>COUNTIF('様式6号-2-基礎的情報'!$C14,"☑")</f>
        <v>0</v>
      </c>
      <c r="G4" s="460" t="e">
        <f>VLOOKUP(F$3,'様式6号-2-基礎的情報'!$D$14:$I$17,3,FALSE)</f>
        <v>#N/A</v>
      </c>
      <c r="H4" s="460" t="e">
        <f>VLOOKUP(F$3,'様式6号-2-基礎的情報'!$D$14:$I$17,5,FALSE)</f>
        <v>#N/A</v>
      </c>
      <c r="I4" s="254">
        <f>COUNTIF('様式6号-2-基礎的情報'!$C15,"☑")</f>
        <v>0</v>
      </c>
      <c r="J4" s="460">
        <f>VLOOKUP(I$3,'様式6号-2-基礎的情報'!$D$14:$I$17,3,FALSE)</f>
        <v>0</v>
      </c>
      <c r="K4" s="460">
        <f>VLOOKUP(I$3,'様式6号-2-基礎的情報'!$D$14:$I$17,5,FALSE)</f>
        <v>0</v>
      </c>
      <c r="L4" s="254">
        <f>COUNTIF('様式6号-2-基礎的情報'!$C16,"☑")</f>
        <v>0</v>
      </c>
      <c r="M4" s="460" t="e">
        <f>VLOOKUP(L$3,'様式6号-2-基礎的情報'!$D$14:$I$17,3,FALSE)</f>
        <v>#N/A</v>
      </c>
      <c r="N4" s="460" t="e">
        <f>VLOOKUP(L$3,'様式6号-2-基礎的情報'!$D$14:$I$17,5,FALSE)</f>
        <v>#N/A</v>
      </c>
      <c r="O4" s="254">
        <f>COUNTIF('様式6号-2-基礎的情報'!$C17,"☑")</f>
        <v>0</v>
      </c>
      <c r="P4" s="460">
        <f>VLOOKUP(O$3,'様式6号-2-基礎的情報'!$D$14:$I$17,3,FALSE)</f>
        <v>0</v>
      </c>
      <c r="Q4" s="460">
        <f>VLOOKUP(O$3,'様式6号-2-基礎的情報'!$D$14:$I$17,5,FALSE)</f>
        <v>0</v>
      </c>
      <c r="R4" s="254">
        <f>COUNTIF('様式6号-2-基礎的情報'!$J14,"☑")</f>
        <v>0</v>
      </c>
      <c r="S4" s="29">
        <f>VLOOKUP($R3,'様式6号-2-基礎的情報'!$K$14:$P$18,3,FALSE)</f>
        <v>0</v>
      </c>
      <c r="T4" s="29">
        <f>VLOOKUP($R3,'様式6号-2-基礎的情報'!$K$14:$P$18,5,FALSE)</f>
        <v>0</v>
      </c>
      <c r="U4" s="254">
        <f>COUNTIF('様式6号-2-基礎的情報'!$J15,"☑")</f>
        <v>0</v>
      </c>
      <c r="V4" s="416">
        <f>VLOOKUP($U3,'様式6号-2-基礎的情報'!$K$14:$P$18,3,FALSE)</f>
        <v>0</v>
      </c>
      <c r="W4" s="416">
        <f>VLOOKUP($U3,'様式6号-2-基礎的情報'!$K$14:$P$18,5,FALSE)</f>
        <v>0</v>
      </c>
      <c r="X4" s="254">
        <f>COUNTIF('様式6号-2-基礎的情報'!$J16,"☑")</f>
        <v>0</v>
      </c>
      <c r="Y4" s="17">
        <f>VLOOKUP($X3,'様式6号-2-基礎的情報'!$K$14:$P$18,3,FALSE)</f>
        <v>0</v>
      </c>
      <c r="Z4" s="29">
        <f>VLOOKUP($Y3,'様式6号-2-基礎的情報'!$K$14:$P$18,3,FALSE)</f>
        <v>0</v>
      </c>
      <c r="AA4" s="29">
        <f>VLOOKUP($Y3,'様式6号-2-基礎的情報'!$K$14:$P$18,5,FALSE)</f>
        <v>0</v>
      </c>
      <c r="AB4" s="254">
        <f>COUNTIF('様式6号-2-基礎的情報'!$J18,"☑")</f>
        <v>0</v>
      </c>
      <c r="AC4" s="17">
        <f>VLOOKUP($AC3,'様式6号-2-基礎的情報'!K14:P19,3,FALSE)</f>
        <v>0</v>
      </c>
      <c r="AD4" s="29">
        <f>VLOOKUP(AD$3,'様式6号-2-基礎的情報'!$C$24:$O$30,8,FALSE)</f>
        <v>0</v>
      </c>
      <c r="AE4" s="29">
        <f>VLOOKUP(AE$3,'様式6号-2-基礎的情報'!$C$24:$O$30,8,FALSE)</f>
        <v>0</v>
      </c>
      <c r="AF4" s="29">
        <f>VLOOKUP(AF$3,'様式6号-2-基礎的情報'!$C$24:$O$30,8,FALSE)</f>
        <v>0</v>
      </c>
      <c r="AG4" s="29">
        <f>VLOOKUP(AG$3,'様式6号-2-基礎的情報'!$C$24:$O$30,8,FALSE)</f>
        <v>0</v>
      </c>
      <c r="AH4" s="29">
        <f>VLOOKUP(AH$3,'様式6号-2-基礎的情報'!$C$24:$O$30,8,FALSE)</f>
        <v>0</v>
      </c>
      <c r="AI4" s="29">
        <f>VLOOKUP(AI$3,'様式6号-2-基礎的情報'!$C$24:$O$30,8,FALSE)</f>
        <v>0</v>
      </c>
      <c r="AJ4" s="29">
        <f>VLOOKUP(AJ$3,'様式6号-2-基礎的情報'!$C$24:$O$30,8,FALSE)</f>
        <v>0</v>
      </c>
      <c r="AK4" s="461">
        <f>VLOOKUP(AK$3,'様式6号-2-基礎的情報'!$C$24:$O$30,11,FALSE)</f>
        <v>0</v>
      </c>
      <c r="AL4" s="29">
        <f>VLOOKUP(AL$3,'様式6号-2-基礎的情報'!$C$24:$O$30,11,FALSE)</f>
        <v>0</v>
      </c>
      <c r="AM4" s="29">
        <f>VLOOKUP(AM$3,'様式6号-2-基礎的情報'!$C$24:$O$30,11,FALSE)</f>
        <v>0</v>
      </c>
      <c r="AN4" s="29">
        <f>VLOOKUP(AN$3,'様式6号-2-基礎的情報'!$C$24:$O$30,11,FALSE)</f>
        <v>0</v>
      </c>
      <c r="AO4" s="29">
        <f>VLOOKUP(AO$3,'様式6号-2-基礎的情報'!$C$24:$O$30,11,FALSE)</f>
        <v>0</v>
      </c>
      <c r="AP4" s="29">
        <f>VLOOKUP(AP$3,'様式6号-2-基礎的情報'!$C$24:$O$30,11,FALSE)</f>
        <v>0</v>
      </c>
      <c r="AQ4" s="29">
        <f>VLOOKUP(AQ$3,'様式6号-2-基礎的情報'!$C$24:$O$30,11,FALSE)</f>
        <v>0</v>
      </c>
      <c r="AR4" s="462">
        <f>COUNTIF('様式6号-2-基礎的情報'!$D35,"☑")</f>
        <v>0</v>
      </c>
      <c r="AS4" s="463">
        <f>COUNTIF('様式6号-2-基礎的情報'!$H35,"☑")</f>
        <v>0</v>
      </c>
      <c r="AT4" s="463">
        <f>COUNTIF('様式6号-2-基礎的情報'!$M35,"☑")</f>
        <v>0</v>
      </c>
      <c r="AU4" s="32" t="e">
        <f>HLOOKUP("*",'様式6号-2-基礎的情報'!C37:Q38,1,FALSE)</f>
        <v>#N/A</v>
      </c>
      <c r="AV4" s="32" t="e">
        <f>HLOOKUP("*",'様式6号-2-基礎的情報'!C40,1,FALSE)</f>
        <v>#N/A</v>
      </c>
      <c r="AW4" s="32">
        <f>COUNTIF('様式6号-2-基礎的情報'!$D44,"☑")</f>
        <v>0</v>
      </c>
      <c r="AX4" s="32">
        <f>COUNTIF('様式6号-2-基礎的情報'!$H44,"☑")</f>
        <v>0</v>
      </c>
      <c r="AY4" s="32">
        <f>COUNTIF('様式6号-2-基礎的情報'!$M44,"☑")</f>
        <v>0</v>
      </c>
      <c r="AZ4" s="32" t="e">
        <f>HLOOKUP("*",'様式6号-2-基礎的情報'!C46,1,FALSE)</f>
        <v>#N/A</v>
      </c>
      <c r="BA4" s="32" t="e">
        <f>HLOOKUP("*",'様式6号-2-基礎的情報'!C49,1,FALSE)</f>
        <v>#N/A</v>
      </c>
      <c r="BB4" s="32">
        <f>COUNTIF('様式6号-2-基礎的情報'!$D55,"☑")</f>
        <v>0</v>
      </c>
      <c r="BC4" s="32">
        <f>COUNTIF('様式6号-2-基礎的情報'!$H55,"☑")</f>
        <v>0</v>
      </c>
      <c r="BD4" s="32">
        <f>COUNTIF('様式6号-2-基礎的情報'!$M55,"☑")</f>
        <v>0</v>
      </c>
      <c r="BE4" s="32" t="e">
        <f>HLOOKUP("*",'様式6号-2-基礎的情報'!C57,1,FALSE)</f>
        <v>#N/A</v>
      </c>
      <c r="BF4" s="32" t="e">
        <f>HLOOKUP("*",'様式6号-2-基礎的情報'!C60,1,FALSE)</f>
        <v>#N/A</v>
      </c>
      <c r="BG4" s="462">
        <f>COUNTIF('様式6号-2-基礎的情報'!$D64,"☑")</f>
        <v>0</v>
      </c>
      <c r="BH4" s="32">
        <f>COUNTIF('様式6号-2-基礎的情報'!$H64,"☑")</f>
        <v>0</v>
      </c>
      <c r="BI4" s="32">
        <f>COUNTIF('様式6号-2-基礎的情報'!$M64,"☑")</f>
        <v>0</v>
      </c>
      <c r="BJ4" s="32" t="e">
        <f>HLOOKUP("*",'様式6号-2-基礎的情報'!C66,1,FALSE)</f>
        <v>#N/A</v>
      </c>
      <c r="BK4" s="32" t="e">
        <f>HLOOKUP("*",'様式6号-2-基礎的情報'!C69,1,FALSE)</f>
        <v>#N/A</v>
      </c>
      <c r="BL4" s="464">
        <f>VLOOKUP(BL3,'様式6号-2-基礎的情報'!$C$74:$Q$79,6,FALSE)</f>
        <v>0</v>
      </c>
      <c r="BM4" s="465">
        <f>VLOOKUP(BM3,'様式6号-2-基礎的情報'!$C$74:$Q$79,6,FALSE)</f>
        <v>0</v>
      </c>
      <c r="BN4" s="465">
        <f>VLOOKUP(BN3,'様式6号-2-基礎的情報'!$C$74:$Q$79,6,FALSE)</f>
        <v>0</v>
      </c>
      <c r="BO4" s="465">
        <f>VLOOKUP(BO3,'様式6号-2-基礎的情報'!$C$74:$Q$79,6,FALSE)</f>
        <v>0</v>
      </c>
      <c r="BP4" s="465">
        <f>VLOOKUP(BP3,'様式6号-2-基礎的情報'!$C$74:$Q$79,6,FALSE)</f>
        <v>0</v>
      </c>
      <c r="BQ4" s="465">
        <f>VLOOKUP(BQ3,'様式6号-2-基礎的情報'!$C$74:$Q$79,6,FALSE)</f>
        <v>0</v>
      </c>
      <c r="BR4" s="464">
        <f>VLOOKUP(BR3,'様式6号-2-基礎的情報'!$C$74:$Q$79,10,FALSE)</f>
        <v>0</v>
      </c>
      <c r="BS4" s="465">
        <f>VLOOKUP(BS3,'様式6号-2-基礎的情報'!$C$74:$Q$79,10,FALSE)</f>
        <v>0</v>
      </c>
      <c r="BT4" s="465">
        <f>VLOOKUP(BT3,'様式6号-2-基礎的情報'!$C$74:$Q$79,10,FALSE)</f>
        <v>0</v>
      </c>
      <c r="BU4" s="465">
        <f>VLOOKUP(BU3,'様式6号-2-基礎的情報'!$C$74:$Q$79,10,FALSE)</f>
        <v>0</v>
      </c>
      <c r="BV4" s="465">
        <f>VLOOKUP(BV3,'様式6号-2-基礎的情報'!$C$74:$Q$79,10,FALSE)</f>
        <v>0</v>
      </c>
      <c r="BW4" s="465">
        <f>VLOOKUP(BW3,'様式6号-2-基礎的情報'!$C$74:$Q$79,10,FALSE)</f>
        <v>0</v>
      </c>
      <c r="CB4" s="29"/>
      <c r="CC4" s="29"/>
      <c r="CD4" s="29"/>
      <c r="CE4" s="32"/>
      <c r="CF4" s="29"/>
      <c r="CG4" s="29"/>
      <c r="CH4" s="29"/>
      <c r="CK4" s="29"/>
    </row>
    <row r="5" spans="1:97" x14ac:dyDescent="0.45">
      <c r="A5" s="415"/>
      <c r="B5" s="415"/>
      <c r="C5" s="415"/>
      <c r="D5" s="29"/>
      <c r="E5" s="29"/>
      <c r="G5" s="29"/>
      <c r="H5" s="29"/>
      <c r="J5" s="29"/>
      <c r="K5" s="29"/>
      <c r="M5" s="29"/>
      <c r="N5" s="29"/>
      <c r="P5" s="29"/>
      <c r="Q5" s="29"/>
      <c r="S5" s="29"/>
      <c r="T5" s="29"/>
      <c r="V5" s="29"/>
      <c r="W5" s="29"/>
      <c r="Y5" s="29"/>
      <c r="Z5" s="29"/>
      <c r="AA5" s="29"/>
      <c r="AC5" s="29"/>
      <c r="AD5" s="466"/>
      <c r="AE5" s="466"/>
      <c r="AF5" s="466"/>
      <c r="AG5" s="466"/>
      <c r="AH5" s="466"/>
      <c r="AI5" s="466"/>
      <c r="AJ5" s="466"/>
      <c r="AK5" s="29"/>
      <c r="AL5" s="29"/>
      <c r="AM5" s="29"/>
      <c r="AN5" s="29"/>
      <c r="AO5" s="29"/>
      <c r="AP5" s="29"/>
      <c r="AQ5" s="29"/>
      <c r="AR5" s="29"/>
      <c r="AS5" s="29"/>
      <c r="AT5" s="29"/>
      <c r="AU5" s="29"/>
      <c r="AV5" s="432"/>
      <c r="AW5" s="32"/>
      <c r="AX5" s="32"/>
      <c r="AY5" s="32"/>
      <c r="AZ5" s="32"/>
      <c r="BA5" s="32"/>
      <c r="BB5" s="32"/>
      <c r="BC5" s="32"/>
      <c r="BE5" s="32"/>
      <c r="BF5" s="32"/>
      <c r="BG5" s="32"/>
      <c r="BH5" s="32"/>
      <c r="BI5" s="32"/>
      <c r="BJ5" s="32"/>
      <c r="BL5" s="105"/>
      <c r="BM5" s="105"/>
      <c r="BN5" s="105"/>
      <c r="BO5" s="105"/>
      <c r="BP5" s="105"/>
      <c r="BQ5" s="105"/>
      <c r="BR5" s="29"/>
      <c r="BS5" s="29"/>
      <c r="BT5" s="29"/>
      <c r="BU5" s="29"/>
      <c r="BV5" s="29"/>
      <c r="BW5" s="29"/>
      <c r="BX5" s="29"/>
      <c r="BY5" s="29"/>
      <c r="BZ5" s="29"/>
      <c r="CA5" s="29"/>
      <c r="CB5" s="29"/>
      <c r="CC5" s="29"/>
      <c r="CD5" s="29"/>
      <c r="CE5" s="32"/>
      <c r="CF5" s="29"/>
      <c r="CG5" s="29"/>
      <c r="CH5" s="29"/>
      <c r="CI5" s="29"/>
      <c r="CJ5" s="29"/>
      <c r="CK5" s="29"/>
      <c r="CL5" s="29"/>
      <c r="CN5" s="29"/>
      <c r="CP5" s="29"/>
      <c r="CR5" s="29"/>
    </row>
    <row r="6" spans="1:97" x14ac:dyDescent="0.45">
      <c r="A6" s="415"/>
      <c r="B6" s="415"/>
      <c r="C6" s="415"/>
      <c r="D6" s="29"/>
      <c r="E6" s="29"/>
      <c r="F6" s="29"/>
      <c r="G6" s="29"/>
      <c r="H6" s="29"/>
      <c r="I6" s="29"/>
      <c r="J6" s="29"/>
      <c r="K6" s="29"/>
      <c r="L6" s="29"/>
      <c r="M6" s="29"/>
      <c r="N6" s="29"/>
      <c r="O6" s="29"/>
      <c r="P6" s="29"/>
      <c r="Q6" s="29"/>
      <c r="R6" s="58"/>
      <c r="S6" s="63"/>
      <c r="T6" s="58"/>
      <c r="V6" s="57"/>
      <c r="W6" s="57"/>
      <c r="X6" s="58"/>
      <c r="Y6" s="58"/>
      <c r="Z6" s="58"/>
      <c r="AA6" s="58"/>
      <c r="AB6" s="58"/>
      <c r="AC6" s="58"/>
      <c r="AD6" s="466"/>
      <c r="AE6" s="466"/>
      <c r="AF6" s="466"/>
      <c r="AG6" s="466"/>
      <c r="AH6" s="466"/>
      <c r="AI6" s="466"/>
      <c r="AJ6" s="466"/>
      <c r="AK6" s="29"/>
      <c r="AL6" s="29"/>
      <c r="AM6" s="29"/>
      <c r="AN6" s="29"/>
      <c r="AO6" s="29"/>
      <c r="AP6" s="29"/>
      <c r="AQ6" s="29"/>
      <c r="AR6" s="29"/>
      <c r="AS6" s="29"/>
      <c r="AT6" s="29"/>
      <c r="AU6" s="29"/>
      <c r="AV6" s="32"/>
      <c r="AW6" s="32"/>
      <c r="AX6" s="32"/>
      <c r="AY6" s="32"/>
      <c r="AZ6" s="32"/>
      <c r="BA6" s="32"/>
      <c r="BB6" s="32"/>
      <c r="BC6" s="32"/>
      <c r="BD6" s="32"/>
      <c r="BE6" s="32"/>
      <c r="BF6" s="32"/>
      <c r="BG6" s="32"/>
      <c r="BH6" s="32"/>
      <c r="BI6" s="32"/>
      <c r="BJ6" s="32"/>
      <c r="BK6" s="32"/>
      <c r="BL6" s="105"/>
      <c r="BM6" s="105"/>
      <c r="BN6" s="105"/>
      <c r="BO6" s="105"/>
      <c r="BP6" s="105"/>
      <c r="BQ6" s="105"/>
      <c r="BR6" s="29"/>
      <c r="BS6" s="29"/>
      <c r="BT6" s="29"/>
      <c r="BU6" s="29"/>
      <c r="BV6" s="29"/>
      <c r="BW6" s="29"/>
      <c r="BX6" s="29"/>
      <c r="BY6" s="29"/>
      <c r="BZ6" s="29"/>
      <c r="CA6" s="29"/>
      <c r="CB6" s="29"/>
      <c r="CC6" s="29"/>
      <c r="CD6" s="29"/>
      <c r="CE6" s="32"/>
      <c r="CF6" s="29"/>
      <c r="CG6" s="29"/>
      <c r="CH6" s="29"/>
      <c r="CI6" s="29"/>
      <c r="CJ6" s="29"/>
      <c r="CK6" s="29"/>
      <c r="CL6" s="29"/>
      <c r="CN6" s="29"/>
      <c r="CP6" s="29"/>
      <c r="CR6" s="29"/>
    </row>
    <row r="7" spans="1:97" x14ac:dyDescent="0.45">
      <c r="A7" s="416"/>
      <c r="B7" s="416"/>
      <c r="C7" s="416"/>
      <c r="D7" s="29"/>
      <c r="E7" s="29"/>
      <c r="H7" s="29"/>
      <c r="J7" s="29"/>
      <c r="K7" s="29"/>
      <c r="L7" s="63"/>
      <c r="M7" s="29"/>
      <c r="N7" s="29"/>
      <c r="P7" s="29"/>
      <c r="Q7" s="29"/>
      <c r="R7" s="29"/>
      <c r="S7" s="29"/>
      <c r="T7" s="29"/>
      <c r="U7" s="29"/>
      <c r="V7" s="29"/>
      <c r="W7" s="29"/>
      <c r="X7" s="29"/>
      <c r="Y7" s="29"/>
      <c r="Z7" s="29"/>
      <c r="AA7" s="29"/>
      <c r="AB7" s="29"/>
      <c r="AC7" s="29"/>
      <c r="AD7" s="466"/>
      <c r="AE7" s="466"/>
      <c r="AF7" s="466"/>
      <c r="AG7" s="466"/>
      <c r="AH7" s="466"/>
      <c r="AI7" s="466"/>
      <c r="AJ7" s="466"/>
      <c r="AK7" s="29"/>
      <c r="AL7" s="29"/>
      <c r="AM7" s="29"/>
      <c r="AN7" s="29"/>
      <c r="AO7" s="29"/>
      <c r="AP7" s="29"/>
      <c r="AQ7" s="29"/>
      <c r="AR7" s="29"/>
      <c r="AS7" s="29"/>
      <c r="AT7" s="29"/>
      <c r="AU7" s="29"/>
      <c r="AV7" s="29"/>
      <c r="AW7" s="29"/>
      <c r="AX7" s="29"/>
      <c r="AY7" s="29"/>
      <c r="AZ7" s="29"/>
      <c r="BA7" s="29"/>
      <c r="BB7" s="29"/>
      <c r="BC7" s="29"/>
      <c r="BD7" s="29"/>
      <c r="BE7" s="32"/>
      <c r="BF7" s="32"/>
      <c r="BG7" s="32"/>
      <c r="BH7" s="32"/>
      <c r="BI7" s="32"/>
      <c r="BJ7" s="32"/>
      <c r="BK7" s="32"/>
      <c r="BL7" s="105"/>
      <c r="BM7" s="105"/>
      <c r="BN7" s="105"/>
      <c r="BO7" s="105"/>
      <c r="BP7" s="105"/>
      <c r="BQ7" s="105"/>
      <c r="BR7" s="32"/>
      <c r="BS7" s="32"/>
      <c r="BT7" s="32"/>
      <c r="BU7" s="32"/>
      <c r="BV7" s="32"/>
      <c r="BW7" s="32"/>
      <c r="BX7" s="32"/>
      <c r="BY7" s="32"/>
      <c r="BZ7" s="32"/>
      <c r="CA7" s="32"/>
      <c r="CB7" s="32"/>
      <c r="CC7" s="32"/>
      <c r="CD7" s="32"/>
      <c r="CE7" s="32"/>
      <c r="CF7" s="29"/>
      <c r="CG7" s="29"/>
      <c r="CH7" s="29"/>
      <c r="CI7" s="29"/>
      <c r="CJ7" s="29"/>
      <c r="CK7" s="29"/>
      <c r="CL7" s="29"/>
      <c r="CN7" s="29"/>
      <c r="CP7" s="29"/>
      <c r="CR7" s="29"/>
    </row>
    <row r="8" spans="1:97" x14ac:dyDescent="0.45">
      <c r="A8" s="29"/>
      <c r="B8" s="29"/>
      <c r="C8" s="29"/>
      <c r="D8" s="29"/>
      <c r="E8" s="29"/>
      <c r="F8" s="29"/>
      <c r="G8" s="29"/>
      <c r="H8" s="29"/>
      <c r="I8" s="29"/>
      <c r="J8" s="29"/>
      <c r="K8" s="29"/>
      <c r="L8" s="29"/>
      <c r="M8" s="29"/>
      <c r="N8" s="29"/>
      <c r="O8" s="29"/>
      <c r="P8" s="29"/>
      <c r="Q8" s="29"/>
      <c r="R8" s="29"/>
      <c r="S8" s="29"/>
      <c r="T8" s="29"/>
      <c r="U8" s="29"/>
      <c r="V8" s="29"/>
      <c r="W8" s="29"/>
      <c r="X8" s="29"/>
      <c r="Y8" s="29"/>
      <c r="Z8" s="29"/>
      <c r="AA8" s="29"/>
      <c r="AB8" s="29"/>
      <c r="AC8" s="29"/>
      <c r="AD8" s="466"/>
      <c r="AE8" s="466"/>
      <c r="AF8" s="466"/>
      <c r="AG8" s="466"/>
      <c r="AH8" s="466"/>
      <c r="AI8" s="466"/>
      <c r="AJ8" s="466"/>
      <c r="AK8" s="29"/>
      <c r="AL8" s="29"/>
      <c r="AM8" s="29"/>
      <c r="AN8" s="29"/>
      <c r="AO8" s="29"/>
      <c r="AP8" s="29"/>
      <c r="AQ8" s="29"/>
      <c r="AR8" s="29"/>
      <c r="AS8" s="29"/>
      <c r="AT8" s="29"/>
      <c r="AU8" s="29"/>
      <c r="AV8" s="29"/>
      <c r="AW8" s="29"/>
      <c r="AX8" s="29"/>
      <c r="AY8" s="29"/>
      <c r="AZ8" s="29"/>
      <c r="BA8" s="29"/>
      <c r="BB8" s="29"/>
      <c r="BC8" s="29"/>
      <c r="BD8" s="29"/>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29"/>
      <c r="CG8" s="29"/>
      <c r="CH8" s="29"/>
      <c r="CI8" s="29"/>
      <c r="CJ8" s="29"/>
      <c r="CK8" s="29"/>
      <c r="CL8" s="29"/>
      <c r="CN8" s="29"/>
      <c r="CP8" s="29"/>
      <c r="CR8" s="29"/>
    </row>
    <row r="9" spans="1:97" x14ac:dyDescent="0.45">
      <c r="A9" s="23"/>
      <c r="B9" s="23"/>
      <c r="C9" s="23"/>
      <c r="D9" s="29"/>
      <c r="E9" s="29"/>
      <c r="F9" s="29"/>
      <c r="G9" s="29"/>
      <c r="H9" s="29"/>
      <c r="I9" s="29"/>
      <c r="J9" s="29"/>
      <c r="K9" s="29"/>
      <c r="L9" s="29"/>
      <c r="M9" s="29"/>
      <c r="N9" s="29"/>
      <c r="O9" s="29"/>
      <c r="P9" s="29"/>
      <c r="Q9" s="29"/>
      <c r="R9" s="29"/>
      <c r="S9" s="29"/>
      <c r="T9" s="29"/>
      <c r="U9" s="29"/>
      <c r="V9" s="29"/>
      <c r="W9" s="29"/>
      <c r="X9" s="29"/>
      <c r="Y9" s="29"/>
      <c r="Z9" s="29"/>
      <c r="AA9" s="29"/>
      <c r="AB9" s="29"/>
      <c r="AC9" s="29"/>
      <c r="AD9" s="466"/>
      <c r="AE9" s="466"/>
      <c r="AF9" s="466"/>
      <c r="AG9" s="466"/>
      <c r="AH9" s="466"/>
      <c r="AI9" s="466"/>
      <c r="AJ9" s="466"/>
      <c r="AK9" s="29"/>
      <c r="AL9" s="29"/>
      <c r="AM9" s="29"/>
      <c r="AN9" s="29"/>
      <c r="AO9" s="29"/>
      <c r="AP9" s="29"/>
      <c r="AQ9" s="29"/>
      <c r="AR9" s="29"/>
      <c r="AS9" s="29"/>
      <c r="AT9" s="29"/>
      <c r="AU9" s="29"/>
      <c r="AV9" s="29"/>
      <c r="AW9" s="29"/>
      <c r="AX9" s="29"/>
      <c r="AY9" s="29"/>
      <c r="AZ9" s="29"/>
      <c r="BA9" s="29"/>
      <c r="BB9" s="29"/>
      <c r="BC9" s="29"/>
      <c r="BD9" s="29"/>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29"/>
      <c r="CG9" s="29"/>
      <c r="CH9" s="29"/>
      <c r="CI9" s="29"/>
      <c r="CJ9" s="29"/>
      <c r="CK9" s="29"/>
      <c r="CL9" s="29"/>
      <c r="CN9" s="29"/>
      <c r="CP9" s="29"/>
      <c r="CR9" s="29"/>
    </row>
    <row r="10" spans="1:97" x14ac:dyDescent="0.45">
      <c r="A10" s="65"/>
      <c r="B10" s="65"/>
      <c r="C10" s="65"/>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72"/>
      <c r="BF10" s="72"/>
      <c r="BG10" s="72"/>
      <c r="BH10" s="72"/>
      <c r="BI10" s="72"/>
      <c r="BJ10" s="72"/>
      <c r="BK10" s="72"/>
      <c r="BL10" s="72"/>
      <c r="BM10" s="72"/>
      <c r="BN10" s="72"/>
      <c r="BO10" s="72"/>
      <c r="BP10" s="72"/>
      <c r="BQ10" s="72"/>
      <c r="BR10" s="72"/>
      <c r="BS10" s="72"/>
      <c r="BT10" s="72"/>
      <c r="BU10" s="72"/>
      <c r="BV10" s="72"/>
      <c r="BW10" s="72"/>
      <c r="BX10" s="72"/>
      <c r="BY10" s="72"/>
      <c r="BZ10" s="72"/>
      <c r="CA10" s="72"/>
      <c r="CB10" s="72"/>
      <c r="CC10" s="72"/>
      <c r="CD10" s="72"/>
      <c r="CE10" s="72"/>
      <c r="CF10" s="58"/>
      <c r="CG10" s="58"/>
      <c r="CH10" s="58"/>
      <c r="CI10" s="58"/>
      <c r="CJ10" s="58"/>
      <c r="CK10" s="58"/>
      <c r="CL10" s="58"/>
      <c r="CN10" s="58"/>
      <c r="CP10" s="58"/>
      <c r="CR10" s="58"/>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pageSetUpPr fitToPage="1"/>
  </sheetPr>
  <dimension ref="A1:BK4"/>
  <sheetViews>
    <sheetView workbookViewId="0">
      <pane xSplit="5" ySplit="3" topLeftCell="F4" activePane="bottomRight" state="frozen"/>
      <selection activeCell="E4" sqref="E4"/>
      <selection pane="topRight" activeCell="E4" sqref="E4"/>
      <selection pane="bottomLeft" activeCell="E4" sqref="E4"/>
      <selection pane="bottomRight" activeCell="J4" sqref="J4"/>
    </sheetView>
  </sheetViews>
  <sheetFormatPr defaultColWidth="9" defaultRowHeight="18" x14ac:dyDescent="0.45"/>
  <cols>
    <col min="1" max="3" width="9" style="38"/>
    <col min="4" max="4" width="9.3984375" style="38" bestFit="1" customWidth="1"/>
    <col min="5" max="5" width="9.3984375" style="38" customWidth="1"/>
    <col min="6" max="6" width="9.3984375" style="38" bestFit="1" customWidth="1"/>
    <col min="7" max="16" width="9" style="38"/>
    <col min="17" max="17" width="12.5" style="38" customWidth="1"/>
    <col min="18" max="23" width="9" style="38"/>
    <col min="24" max="24" width="9.69921875" style="38" customWidth="1"/>
    <col min="25" max="30" width="9" style="38"/>
    <col min="31" max="31" width="9.3984375" style="38" bestFit="1" customWidth="1"/>
    <col min="32" max="38" width="9" style="38"/>
    <col min="39" max="39" width="9" style="40"/>
    <col min="40" max="48" width="9" style="38"/>
    <col min="49" max="49" width="9" style="40"/>
    <col min="50" max="54" width="9" style="38"/>
    <col min="55" max="55" width="9" style="40"/>
    <col min="56" max="60" width="9" style="38"/>
    <col min="61" max="61" width="9" style="40"/>
    <col min="62" max="62" width="13" style="40" bestFit="1" customWidth="1"/>
    <col min="63" max="63" width="9" style="40"/>
    <col min="64" max="16384" width="9" style="38"/>
  </cols>
  <sheetData>
    <row r="1" spans="1:63" s="185" customFormat="1" x14ac:dyDescent="0.45">
      <c r="A1" s="247" t="s">
        <v>193</v>
      </c>
      <c r="F1" s="185" t="s">
        <v>528</v>
      </c>
      <c r="G1" s="185" t="s">
        <v>216</v>
      </c>
      <c r="H1" s="185" t="s">
        <v>114</v>
      </c>
      <c r="I1" s="185" t="s">
        <v>531</v>
      </c>
      <c r="J1" s="185" t="s">
        <v>532</v>
      </c>
      <c r="K1" s="185" t="s">
        <v>428</v>
      </c>
      <c r="L1" s="185" t="s">
        <v>429</v>
      </c>
      <c r="M1" s="185" t="s">
        <v>218</v>
      </c>
      <c r="N1" s="185" t="s">
        <v>534</v>
      </c>
      <c r="O1" s="185" t="s">
        <v>533</v>
      </c>
      <c r="P1" s="185" t="s">
        <v>430</v>
      </c>
      <c r="Q1" s="186" t="s">
        <v>432</v>
      </c>
      <c r="R1" s="186" t="s">
        <v>221</v>
      </c>
      <c r="S1" s="186" t="s">
        <v>222</v>
      </c>
      <c r="T1" s="186" t="s">
        <v>223</v>
      </c>
      <c r="U1" s="186" t="s">
        <v>224</v>
      </c>
      <c r="V1" s="186" t="s">
        <v>225</v>
      </c>
      <c r="W1" s="186" t="s">
        <v>433</v>
      </c>
      <c r="X1" s="186" t="s">
        <v>434</v>
      </c>
      <c r="Y1" s="186" t="s">
        <v>435</v>
      </c>
      <c r="Z1" s="186" t="s">
        <v>436</v>
      </c>
      <c r="AA1" s="186" t="s">
        <v>437</v>
      </c>
      <c r="AB1" s="186" t="s">
        <v>438</v>
      </c>
      <c r="AC1" s="186" t="s">
        <v>439</v>
      </c>
      <c r="AD1" s="186" t="s">
        <v>440</v>
      </c>
      <c r="AE1" s="185" t="s">
        <v>441</v>
      </c>
      <c r="AF1" s="185" t="s">
        <v>443</v>
      </c>
      <c r="AG1" s="185" t="s">
        <v>227</v>
      </c>
      <c r="AH1" s="185" t="s">
        <v>228</v>
      </c>
      <c r="AI1" s="185" t="s">
        <v>444</v>
      </c>
      <c r="AJ1" s="185" t="s">
        <v>445</v>
      </c>
      <c r="AK1" s="185" t="s">
        <v>446</v>
      </c>
      <c r="AL1" s="185" t="s">
        <v>447</v>
      </c>
      <c r="AM1" s="185" t="s">
        <v>448</v>
      </c>
      <c r="AN1" s="185" t="s">
        <v>449</v>
      </c>
      <c r="AO1" s="185" t="s">
        <v>451</v>
      </c>
      <c r="AP1" s="185" t="s">
        <v>233</v>
      </c>
      <c r="AQ1" s="185" t="s">
        <v>234</v>
      </c>
      <c r="AR1" s="185" t="s">
        <v>452</v>
      </c>
      <c r="AS1" s="185" t="s">
        <v>453</v>
      </c>
      <c r="AT1" s="185" t="s">
        <v>454</v>
      </c>
      <c r="AU1" s="185" t="s">
        <v>455</v>
      </c>
      <c r="AV1" s="185" t="s">
        <v>456</v>
      </c>
      <c r="AW1" s="185" t="s">
        <v>457</v>
      </c>
      <c r="AX1" s="185" t="s">
        <v>459</v>
      </c>
      <c r="AY1" s="185" t="s">
        <v>460</v>
      </c>
      <c r="AZ1" s="185" t="s">
        <v>461</v>
      </c>
      <c r="BA1" s="185" t="s">
        <v>462</v>
      </c>
      <c r="BB1" s="185" t="s">
        <v>463</v>
      </c>
      <c r="BC1" s="185" t="s">
        <v>464</v>
      </c>
    </row>
    <row r="2" spans="1:63" s="183" customFormat="1" ht="15" x14ac:dyDescent="0.45">
      <c r="A2" s="183" t="s">
        <v>543</v>
      </c>
      <c r="F2" s="187" t="s">
        <v>365</v>
      </c>
      <c r="G2" s="187" t="s">
        <v>539</v>
      </c>
      <c r="L2" s="187" t="s">
        <v>536</v>
      </c>
      <c r="Q2" s="187" t="s">
        <v>537</v>
      </c>
      <c r="X2" s="187" t="s">
        <v>538</v>
      </c>
      <c r="AE2" s="187" t="s">
        <v>540</v>
      </c>
      <c r="AF2" s="187" t="s">
        <v>542</v>
      </c>
      <c r="AM2" s="184" t="s">
        <v>541</v>
      </c>
      <c r="AN2" s="187" t="s">
        <v>546</v>
      </c>
      <c r="AO2" s="187" t="s">
        <v>547</v>
      </c>
      <c r="AX2" s="187" t="s">
        <v>548</v>
      </c>
      <c r="AY2" s="187" t="s">
        <v>549</v>
      </c>
      <c r="BD2" s="187" t="s">
        <v>551</v>
      </c>
      <c r="BE2" s="187" t="s">
        <v>550</v>
      </c>
      <c r="BJ2" s="198"/>
      <c r="BK2" s="194"/>
    </row>
    <row r="3" spans="1:63" s="39" customFormat="1" x14ac:dyDescent="0.45">
      <c r="A3" s="200" t="s">
        <v>166</v>
      </c>
      <c r="B3" s="39" t="s">
        <v>65</v>
      </c>
      <c r="C3" s="39" t="s">
        <v>530</v>
      </c>
      <c r="D3" s="39" t="s">
        <v>66</v>
      </c>
      <c r="E3" s="39" t="s">
        <v>427</v>
      </c>
      <c r="F3" s="190" t="s">
        <v>365</v>
      </c>
      <c r="G3" s="188" t="s">
        <v>366</v>
      </c>
      <c r="H3" s="41" t="s">
        <v>367</v>
      </c>
      <c r="I3" s="41" t="s">
        <v>368</v>
      </c>
      <c r="J3" s="41" t="s">
        <v>318</v>
      </c>
      <c r="K3" s="40" t="s">
        <v>369</v>
      </c>
      <c r="L3" s="188" t="s">
        <v>370</v>
      </c>
      <c r="M3" s="41" t="s">
        <v>371</v>
      </c>
      <c r="N3" s="41" t="s">
        <v>372</v>
      </c>
      <c r="O3" s="41" t="s">
        <v>373</v>
      </c>
      <c r="P3" s="191" t="s">
        <v>374</v>
      </c>
      <c r="Q3" s="188" t="s">
        <v>69</v>
      </c>
      <c r="R3" s="41" t="s">
        <v>545</v>
      </c>
      <c r="S3" s="41" t="s">
        <v>70</v>
      </c>
      <c r="T3" s="41" t="s">
        <v>71</v>
      </c>
      <c r="U3" s="41" t="s">
        <v>72</v>
      </c>
      <c r="V3" s="41" t="s">
        <v>73</v>
      </c>
      <c r="W3" s="191" t="s">
        <v>194</v>
      </c>
      <c r="X3" s="188" t="s">
        <v>74</v>
      </c>
      <c r="Y3" s="41" t="s">
        <v>544</v>
      </c>
      <c r="Z3" s="41" t="s">
        <v>75</v>
      </c>
      <c r="AA3" s="41" t="s">
        <v>76</v>
      </c>
      <c r="AB3" s="41" t="s">
        <v>77</v>
      </c>
      <c r="AC3" s="41" t="s">
        <v>78</v>
      </c>
      <c r="AD3" s="192" t="s">
        <v>319</v>
      </c>
      <c r="AE3" s="188" t="s">
        <v>442</v>
      </c>
      <c r="AF3" s="188" t="s">
        <v>375</v>
      </c>
      <c r="AG3" s="39" t="s">
        <v>376</v>
      </c>
      <c r="AH3" s="39" t="s">
        <v>377</v>
      </c>
      <c r="AI3" s="39" t="s">
        <v>378</v>
      </c>
      <c r="AJ3" s="39" t="s">
        <v>379</v>
      </c>
      <c r="AK3" s="196" t="s">
        <v>380</v>
      </c>
      <c r="AL3" s="196" t="s">
        <v>381</v>
      </c>
      <c r="AM3" s="190" t="s">
        <v>382</v>
      </c>
      <c r="AN3" s="188" t="s">
        <v>450</v>
      </c>
      <c r="AO3" s="195" t="s">
        <v>383</v>
      </c>
      <c r="AP3" s="39" t="s">
        <v>384</v>
      </c>
      <c r="AQ3" s="39" t="s">
        <v>385</v>
      </c>
      <c r="AR3" s="39" t="s">
        <v>386</v>
      </c>
      <c r="AS3" s="39" t="s">
        <v>387</v>
      </c>
      <c r="AT3" s="39" t="s">
        <v>388</v>
      </c>
      <c r="AU3" s="39" t="s">
        <v>389</v>
      </c>
      <c r="AV3" s="39" t="s">
        <v>400</v>
      </c>
      <c r="AW3" s="190" t="s">
        <v>401</v>
      </c>
      <c r="AX3" s="188" t="s">
        <v>458</v>
      </c>
      <c r="AY3" s="193" t="s">
        <v>390</v>
      </c>
      <c r="AZ3" s="39" t="s">
        <v>391</v>
      </c>
      <c r="BA3" s="39" t="s">
        <v>392</v>
      </c>
      <c r="BB3" s="39" t="s">
        <v>399</v>
      </c>
      <c r="BC3" s="190" t="s">
        <v>393</v>
      </c>
      <c r="BD3" s="188" t="s">
        <v>465</v>
      </c>
      <c r="BE3" s="188" t="s">
        <v>394</v>
      </c>
      <c r="BF3" s="39" t="s">
        <v>395</v>
      </c>
      <c r="BG3" s="39" t="s">
        <v>396</v>
      </c>
      <c r="BH3" s="39" t="s">
        <v>397</v>
      </c>
      <c r="BI3" s="190" t="s">
        <v>398</v>
      </c>
      <c r="BJ3" s="190" t="s">
        <v>67</v>
      </c>
      <c r="BK3" s="190" t="s">
        <v>68</v>
      </c>
    </row>
    <row r="4" spans="1:63" x14ac:dyDescent="0.45">
      <c r="A4" s="201" t="s">
        <v>167</v>
      </c>
      <c r="B4" s="38">
        <f>'様式第6号-2（共通）'!$E$5</f>
        <v>0</v>
      </c>
      <c r="C4" s="38">
        <f>'様式第6号-2（共通）'!$E$6</f>
        <v>0</v>
      </c>
      <c r="D4" s="38">
        <f>'様式第6号-2（共通）'!$E$7</f>
        <v>0</v>
      </c>
      <c r="E4" s="38">
        <f>IF(COUNTIF('様式第6号-2（共通）'!$C$11,"☑"),"1",0)+IF(COUNTIF('様式第6号-2（共通）'!$C$12,"☑"),"2",0)+IF(COUNTIF('様式第6号-2（共通）'!$C$13,"☑"),"3",0)</f>
        <v>0</v>
      </c>
      <c r="F4" s="190" t="e">
        <f>VLOOKUP("*",'様式第6号-2（共通）'!$C$18:$L$20,1,FALSE)</f>
        <v>#N/A</v>
      </c>
      <c r="G4" s="189">
        <f>COUNTIF('様式第6号-2（共通）'!$C$23,"☑")</f>
        <v>0</v>
      </c>
      <c r="H4" s="38">
        <f>COUNTIF('様式第6号-2（共通）'!$C$24,"☑")</f>
        <v>0</v>
      </c>
      <c r="I4" s="38">
        <f>COUNTIF('様式第6号-2（共通）'!$G$23,"☑")</f>
        <v>0</v>
      </c>
      <c r="J4" s="38">
        <f>COUNTIF('様式第6号-2（共通）'!$G$24,"☑")</f>
        <v>0</v>
      </c>
      <c r="K4" s="40" t="e">
        <f>VLOOKUP("*",'様式第6号-2（共通）'!$C$26:$L$28,1,FALSE)</f>
        <v>#N/A</v>
      </c>
      <c r="L4" s="189">
        <f>COUNTIF('様式第6号-2（共通）'!$C$31,"☑")</f>
        <v>0</v>
      </c>
      <c r="M4" s="38">
        <f>COUNTIF('様式第6号-2（共通）'!$C$32,"☑")</f>
        <v>0</v>
      </c>
      <c r="N4" s="38">
        <f>COUNTIF('様式第6号-2（共通）'!$G$31,"☑")</f>
        <v>0</v>
      </c>
      <c r="O4" s="38">
        <f>COUNTIF('様式第6号-2（共通）'!$G$32,"☑")</f>
        <v>0</v>
      </c>
      <c r="P4" s="190" t="e">
        <f>VLOOKUP("*",'様式第6号-2（共通）'!$C$34:$M$36,1,FALSE)</f>
        <v>#N/A</v>
      </c>
      <c r="Q4" s="189">
        <f>COUNTIF('様式第6号-2（共通）'!$C40,"☑")</f>
        <v>0</v>
      </c>
      <c r="R4" s="38">
        <f>COUNTIF('様式第6号-2（共通）'!$C41,"☑")</f>
        <v>0</v>
      </c>
      <c r="S4" s="38">
        <f>COUNTIF('様式第6号-2（共通）'!$C42,"☑")</f>
        <v>0</v>
      </c>
      <c r="T4" s="38">
        <f>COUNTIF('様式第6号-2（共通）'!$C43,"☑")</f>
        <v>0</v>
      </c>
      <c r="U4" s="38">
        <f>COUNTIF('様式第6号-2（共通）'!$C44,"☑")</f>
        <v>0</v>
      </c>
      <c r="V4" s="38">
        <f>COUNTIF('様式第6号-2（共通）'!$C45,"☑")</f>
        <v>0</v>
      </c>
      <c r="W4" s="190" t="e">
        <f>VLOOKUP("*",'様式第6号-2（共通）'!$E$45,1,FALSE)</f>
        <v>#N/A</v>
      </c>
      <c r="X4" s="189">
        <f>COUNTIF('様式第6号-2（共通）'!$G40,"☑")</f>
        <v>0</v>
      </c>
      <c r="Y4" s="38">
        <f>COUNTIF('様式第6号-2（共通）'!$G41,"☑")</f>
        <v>0</v>
      </c>
      <c r="Z4" s="38">
        <f>COUNTIF('様式第6号-2（共通）'!$G42,"☑")</f>
        <v>0</v>
      </c>
      <c r="AA4" s="38">
        <f>COUNTIF('様式第6号-2（共通）'!$G43,"☑")</f>
        <v>0</v>
      </c>
      <c r="AB4" s="38">
        <f>COUNTIF('様式第6号-2（共通）'!$G44,"☑")</f>
        <v>0</v>
      </c>
      <c r="AC4" s="38">
        <f>COUNTIF('様式第6号-2（共通）'!$G45,"☑")</f>
        <v>0</v>
      </c>
      <c r="AD4" s="199" t="e">
        <f>VLOOKUP("*",'様式第6号-2（共通）'!$I45,1,FALSE)</f>
        <v>#N/A</v>
      </c>
      <c r="AE4" s="189">
        <f>IF(COUNTIF('様式第6号-2（共通）'!$C$48,"☑"),"1",0)+IF(COUNTIF('様式第6号-2（共通）'!$G$48,"☑"),"2",0)</f>
        <v>0</v>
      </c>
      <c r="AF4" s="189">
        <f>COUNTIF('様式第6号-2（共通）'!$C$51,"☑")</f>
        <v>0</v>
      </c>
      <c r="AG4" s="38">
        <f>COUNTIF('様式第6号-2（共通）'!$C$52,"☑")</f>
        <v>0</v>
      </c>
      <c r="AH4" s="38">
        <f>COUNTIF('様式第6号-2（共通）'!$C$53,"☑")</f>
        <v>0</v>
      </c>
      <c r="AI4" s="38">
        <f>COUNTIF('様式第6号-2（共通）'!$G$51,"☑")</f>
        <v>0</v>
      </c>
      <c r="AJ4" s="38">
        <f>COUNTIF('様式第6号-2（共通）'!$G$51,"☑")</f>
        <v>0</v>
      </c>
      <c r="AK4" s="197">
        <f>COUNTIF('様式第6号-2（共通）'!$G$52,"☑")</f>
        <v>0</v>
      </c>
      <c r="AL4" s="197">
        <f>COUNTIF('様式第6号-2（共通）'!$G$53,"☑")</f>
        <v>0</v>
      </c>
      <c r="AM4" s="190" t="e">
        <f>VLOOKUP("*",'様式第6号-2（共通）'!$C57,1,FALSE)</f>
        <v>#N/A</v>
      </c>
      <c r="AN4" s="189">
        <f>IF(COUNTIF('様式第6号-2（共通）'!$C$63,"☑"),1,0)+IF(COUNTIF('様式第6号-2（共通）'!$G$63,"☑"),2,0)</f>
        <v>0</v>
      </c>
      <c r="AO4" s="189">
        <f>COUNTIF('様式第6号-2（共通）'!$C$66,"☑")</f>
        <v>0</v>
      </c>
      <c r="AP4" s="38">
        <f>COUNTIF('様式第6号-2（共通）'!$C$67,"☑")</f>
        <v>0</v>
      </c>
      <c r="AQ4" s="38">
        <f>COUNTIF('様式第6号-2（共通）'!$C$68,"☑")</f>
        <v>0</v>
      </c>
      <c r="AR4" s="38">
        <f>COUNTIF('様式第6号-2（共通）'!$C$69,"☑")</f>
        <v>0</v>
      </c>
      <c r="AS4" s="38">
        <f>COUNTIF('様式第6号-2（共通）'!$G$66,"☑")</f>
        <v>0</v>
      </c>
      <c r="AT4" s="38">
        <f>COUNTIF('様式第6号-2（共通）'!$G$67,"☑")</f>
        <v>0</v>
      </c>
      <c r="AU4" s="38">
        <f>COUNTIF('様式第6号-2（共通）'!$G$68,"☑")</f>
        <v>0</v>
      </c>
      <c r="AV4" s="38">
        <f>COUNTIF('様式第6号-2（共通）'!$G$69,"☑")</f>
        <v>0</v>
      </c>
      <c r="AW4" s="190" t="e">
        <f>VLOOKUP("*",'様式第6号-2（共通）'!C72:L74,1,FALSE)</f>
        <v>#N/A</v>
      </c>
      <c r="AX4" s="189">
        <f>IF(COUNTIF('様式第6号-2（共通）'!$C$78,"☑"),1,0)+IF(COUNTIF('様式第6号-2（共通）'!$G$78,"☑"),2,0)</f>
        <v>0</v>
      </c>
      <c r="AY4" s="189">
        <f>COUNTIF('様式第6号-2（共通）'!$C$81,"☑")</f>
        <v>0</v>
      </c>
      <c r="AZ4" s="38">
        <f>COUNTIF('様式第6号-2（共通）'!$C$82,"☑")</f>
        <v>0</v>
      </c>
      <c r="BA4" s="38">
        <f>COUNTIF('様式第6号-2（共通）'!$L$81,"☑")</f>
        <v>0</v>
      </c>
      <c r="BB4" s="38" t="e">
        <f>COUNTIF('様式第6号-2（共通）'!#REF!,"☑")</f>
        <v>#REF!</v>
      </c>
      <c r="BC4" s="190" t="e">
        <f>VLOOKUP("*",'様式第6号-2（共通）'!C85:L87,1,FALSE)</f>
        <v>#N/A</v>
      </c>
      <c r="BD4" s="189">
        <f>IF(COUNTIF('様式第6号-2（共通）'!$C$91,"☑"),1,0)+IF(COUNTIF('様式第6号-2（共通）'!$G$91,"☑"),2,0)</f>
        <v>0</v>
      </c>
      <c r="BE4" s="189">
        <f>COUNTIF('様式第6号-2（共通）'!$C$94,"☑")</f>
        <v>0</v>
      </c>
      <c r="BF4" s="38">
        <f>COUNTIF('様式第6号-2（共通）'!$C$95,"☑")</f>
        <v>0</v>
      </c>
      <c r="BG4" s="38">
        <f>COUNTIF('様式第6号-2（共通）'!$L$94,"☑")</f>
        <v>0</v>
      </c>
      <c r="BH4" s="38">
        <f>COUNTIF('様式第6号-2（共通）'!$L$95,"☑")</f>
        <v>0</v>
      </c>
      <c r="BI4" s="190" t="e">
        <f>VLOOKUP("*",'様式第6号-2（共通）'!C98:L100,1,FALSE)</f>
        <v>#N/A</v>
      </c>
      <c r="BJ4" s="190" t="e">
        <f>VLOOKUP("*",'様式第6号-2（共通）'!C103:L107,1,FALSE)</f>
        <v>#N/A</v>
      </c>
      <c r="BK4" s="190" t="e">
        <f>VLOOKUP("*",'様式第6号-2（共通）'!C110:L114,1,FALSE)</f>
        <v>#N/A</v>
      </c>
    </row>
  </sheetData>
  <phoneticPr fontId="1"/>
  <pageMargins left="0.42" right="0.26" top="0.75" bottom="0.75" header="0.3" footer="0.3"/>
  <pageSetup paperSize="9" scale="2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BK12"/>
  <sheetViews>
    <sheetView zoomScaleNormal="100" workbookViewId="0">
      <pane xSplit="4" ySplit="3" topLeftCell="AH4" activePane="bottomRight" state="frozen"/>
      <selection pane="topRight" activeCell="E1" sqref="E1"/>
      <selection pane="bottomLeft" activeCell="A4" sqref="A4"/>
      <selection pane="bottomRight" activeCell="AT4" sqref="AT4"/>
    </sheetView>
  </sheetViews>
  <sheetFormatPr defaultRowHeight="18" x14ac:dyDescent="0.45"/>
  <cols>
    <col min="1" max="1" width="9" bestFit="1" customWidth="1"/>
    <col min="2" max="2" width="10.19921875" bestFit="1" customWidth="1"/>
    <col min="3" max="3" width="10.19921875" customWidth="1"/>
    <col min="5" max="61" width="9.59765625" customWidth="1"/>
  </cols>
  <sheetData>
    <row r="1" spans="1:63" x14ac:dyDescent="0.45">
      <c r="A1" s="248" t="str">
        <f>'様式第6号-2-①（CLT以外のJAS構造材)'!$B$1</f>
        <v>様式第６号-２-①（CLT以外のJAS構造材）</v>
      </c>
      <c r="E1" s="398" t="s">
        <v>680</v>
      </c>
      <c r="F1" s="398" t="s">
        <v>214</v>
      </c>
      <c r="G1" s="398" t="s">
        <v>105</v>
      </c>
      <c r="H1" s="398" t="s">
        <v>106</v>
      </c>
      <c r="I1" s="398" t="s">
        <v>681</v>
      </c>
      <c r="J1" s="398" t="s">
        <v>682</v>
      </c>
      <c r="K1" s="398" t="s">
        <v>249</v>
      </c>
      <c r="L1" s="398" t="s">
        <v>250</v>
      </c>
      <c r="M1" s="398" t="s">
        <v>683</v>
      </c>
      <c r="N1" s="398" t="s">
        <v>109</v>
      </c>
      <c r="O1" s="398" t="s">
        <v>215</v>
      </c>
      <c r="P1" s="398" t="s">
        <v>684</v>
      </c>
      <c r="Q1" s="398" t="s">
        <v>685</v>
      </c>
      <c r="R1" s="398" t="s">
        <v>686</v>
      </c>
      <c r="S1" s="398" t="s">
        <v>112</v>
      </c>
      <c r="T1" s="398" t="s">
        <v>688</v>
      </c>
      <c r="U1" s="398" t="s">
        <v>689</v>
      </c>
      <c r="V1" s="398" t="s">
        <v>691</v>
      </c>
      <c r="W1" s="398" t="s">
        <v>692</v>
      </c>
      <c r="X1" s="398" t="s">
        <v>693</v>
      </c>
      <c r="Y1" s="398" t="s">
        <v>217</v>
      </c>
      <c r="Z1" s="398" t="s">
        <v>687</v>
      </c>
      <c r="AA1" s="398" t="s">
        <v>534</v>
      </c>
      <c r="AB1" s="398" t="s">
        <v>218</v>
      </c>
      <c r="AC1" s="398" t="s">
        <v>694</v>
      </c>
      <c r="AD1" s="398" t="s">
        <v>695</v>
      </c>
      <c r="AE1" s="398" t="s">
        <v>679</v>
      </c>
      <c r="AF1" s="398" t="s">
        <v>696</v>
      </c>
      <c r="AG1" s="398" t="s">
        <v>221</v>
      </c>
      <c r="AH1" s="398" t="s">
        <v>697</v>
      </c>
      <c r="AI1" s="398"/>
      <c r="AJ1" s="398" t="s">
        <v>698</v>
      </c>
      <c r="AK1" s="398" t="s">
        <v>700</v>
      </c>
      <c r="AL1" s="398" t="s">
        <v>699</v>
      </c>
      <c r="AM1" s="398" t="s">
        <v>444</v>
      </c>
      <c r="AN1" s="398" t="s">
        <v>701</v>
      </c>
      <c r="AO1" s="398" t="s">
        <v>702</v>
      </c>
      <c r="AP1" s="398"/>
      <c r="AQ1" s="398"/>
      <c r="AR1" s="398"/>
      <c r="AS1" s="398"/>
      <c r="AT1" s="398"/>
      <c r="AU1" s="398"/>
      <c r="AV1" s="398"/>
      <c r="AW1" s="398"/>
      <c r="AX1" s="398"/>
      <c r="AY1" s="398"/>
      <c r="AZ1" s="398"/>
      <c r="BA1" s="398"/>
      <c r="BB1" s="398"/>
      <c r="BC1" s="398"/>
      <c r="BD1" s="398"/>
      <c r="BE1" s="398"/>
      <c r="BF1" s="398"/>
      <c r="BG1" s="398"/>
      <c r="BH1" s="398"/>
      <c r="BI1" s="398"/>
      <c r="BJ1" s="398"/>
      <c r="BK1" s="398"/>
    </row>
    <row r="2" spans="1:63" s="202" customFormat="1" ht="15" x14ac:dyDescent="0.45">
      <c r="E2" s="211" t="s">
        <v>535</v>
      </c>
      <c r="L2" s="203"/>
      <c r="M2" s="210" t="s">
        <v>552</v>
      </c>
      <c r="R2" s="211" t="s">
        <v>554</v>
      </c>
      <c r="X2" s="211" t="s">
        <v>555</v>
      </c>
      <c r="AD2" s="211" t="s">
        <v>557</v>
      </c>
      <c r="AI2" s="211" t="s">
        <v>560</v>
      </c>
      <c r="AJ2" s="211" t="s">
        <v>558</v>
      </c>
      <c r="AO2" s="211" t="s">
        <v>559</v>
      </c>
      <c r="AP2" s="211" t="s">
        <v>561</v>
      </c>
      <c r="AU2" s="211" t="s">
        <v>564</v>
      </c>
      <c r="AV2" s="211" t="s">
        <v>562</v>
      </c>
      <c r="BA2" s="211" t="s">
        <v>563</v>
      </c>
      <c r="BB2" s="211" t="s">
        <v>565</v>
      </c>
    </row>
    <row r="3" spans="1:63" s="204" customFormat="1" ht="19.5" customHeight="1" x14ac:dyDescent="0.45">
      <c r="A3" s="206" t="s">
        <v>166</v>
      </c>
      <c r="B3" s="9" t="s">
        <v>104</v>
      </c>
      <c r="C3" s="180" t="s">
        <v>530</v>
      </c>
      <c r="D3" s="2" t="s">
        <v>66</v>
      </c>
      <c r="E3" s="208" t="s">
        <v>80</v>
      </c>
      <c r="F3" s="2" t="s">
        <v>3</v>
      </c>
      <c r="G3" s="2" t="s">
        <v>164</v>
      </c>
      <c r="H3" s="2" t="s">
        <v>4</v>
      </c>
      <c r="I3" s="2" t="s">
        <v>163</v>
      </c>
      <c r="J3" s="2" t="s">
        <v>553</v>
      </c>
      <c r="K3" s="2" t="s">
        <v>81</v>
      </c>
      <c r="L3" s="181" t="s">
        <v>82</v>
      </c>
      <c r="M3" s="2" t="s">
        <v>137</v>
      </c>
      <c r="N3" s="2" t="s">
        <v>138</v>
      </c>
      <c r="O3" s="2" t="s">
        <v>139</v>
      </c>
      <c r="P3" s="2" t="s">
        <v>140</v>
      </c>
      <c r="Q3" s="2" t="s">
        <v>141</v>
      </c>
      <c r="R3" s="208" t="s">
        <v>142</v>
      </c>
      <c r="S3" s="2" t="s">
        <v>143</v>
      </c>
      <c r="T3" s="2" t="s">
        <v>144</v>
      </c>
      <c r="U3" s="2" t="s">
        <v>690</v>
      </c>
      <c r="V3" s="2" t="s">
        <v>145</v>
      </c>
      <c r="W3" s="212" t="s">
        <v>146</v>
      </c>
      <c r="X3" s="208" t="s">
        <v>404</v>
      </c>
      <c r="Y3" s="2" t="s">
        <v>147</v>
      </c>
      <c r="Z3" s="2" t="s">
        <v>148</v>
      </c>
      <c r="AA3" s="2" t="s">
        <v>149</v>
      </c>
      <c r="AB3" s="2" t="s">
        <v>150</v>
      </c>
      <c r="AC3" s="4" t="s">
        <v>151</v>
      </c>
      <c r="AD3" s="208" t="s">
        <v>405</v>
      </c>
      <c r="AE3" s="2" t="s">
        <v>152</v>
      </c>
      <c r="AF3" s="2" t="s">
        <v>402</v>
      </c>
      <c r="AG3" s="2" t="s">
        <v>153</v>
      </c>
      <c r="AH3" s="215" t="s">
        <v>403</v>
      </c>
      <c r="AI3" s="213" t="s">
        <v>420</v>
      </c>
      <c r="AJ3" s="214" t="s">
        <v>407</v>
      </c>
      <c r="AK3" s="2" t="s">
        <v>408</v>
      </c>
      <c r="AL3" s="2" t="s">
        <v>409</v>
      </c>
      <c r="AM3" s="2" t="s">
        <v>410</v>
      </c>
      <c r="AN3" s="6" t="s">
        <v>411</v>
      </c>
      <c r="AO3" s="216" t="s">
        <v>419</v>
      </c>
      <c r="AP3" s="208" t="s">
        <v>406</v>
      </c>
      <c r="AQ3" s="1" t="s">
        <v>154</v>
      </c>
      <c r="AR3" s="1" t="s">
        <v>155</v>
      </c>
      <c r="AS3" s="1" t="s">
        <v>156</v>
      </c>
      <c r="AT3" s="6" t="s">
        <v>157</v>
      </c>
      <c r="AU3" s="213" t="s">
        <v>418</v>
      </c>
      <c r="AV3" s="214" t="s">
        <v>412</v>
      </c>
      <c r="AW3" s="1" t="s">
        <v>413</v>
      </c>
      <c r="AX3" s="1" t="s">
        <v>414</v>
      </c>
      <c r="AY3" s="1" t="s">
        <v>415</v>
      </c>
      <c r="AZ3" s="6" t="s">
        <v>416</v>
      </c>
      <c r="BA3" s="213" t="s">
        <v>417</v>
      </c>
      <c r="BB3" s="208" t="s">
        <v>158</v>
      </c>
      <c r="BC3" s="1" t="s">
        <v>159</v>
      </c>
      <c r="BD3" s="1" t="s">
        <v>160</v>
      </c>
      <c r="BE3" s="1" t="s">
        <v>161</v>
      </c>
      <c r="BF3" s="8" t="s">
        <v>162</v>
      </c>
      <c r="BG3" s="217" t="s">
        <v>566</v>
      </c>
    </row>
    <row r="4" spans="1:63" s="205" customFormat="1" x14ac:dyDescent="0.45">
      <c r="A4" s="207" t="s">
        <v>165</v>
      </c>
      <c r="B4" s="1">
        <f>'様式第6号-2-①（CLT以外のJAS構造材)'!$D3</f>
        <v>0</v>
      </c>
      <c r="C4" s="1">
        <f>集計シートｰ共通!C4</f>
        <v>0</v>
      </c>
      <c r="D4" s="1">
        <f>集計シートｰ共通!D4</f>
        <v>0</v>
      </c>
      <c r="E4" s="209">
        <f>COUNTIF('様式第6号-2-①（CLT以外のJAS構造材)'!$C8,"☑")</f>
        <v>0</v>
      </c>
      <c r="F4" s="1">
        <f>COUNTIF('様式第6号-2-①（CLT以外のJAS構造材)'!$C$9,"☑")</f>
        <v>0</v>
      </c>
      <c r="G4" s="1">
        <f>COUNTIF('様式第6号-2-①（CLT以外のJAS構造材)'!$C$10,"☑")</f>
        <v>0</v>
      </c>
      <c r="H4" s="1">
        <f>COUNTIF('様式第6号-2-①（CLT以外のJAS構造材)'!$C$11,"☑")</f>
        <v>0</v>
      </c>
      <c r="I4" s="1">
        <f>COUNTIF('様式第6号-2-①（CLT以外のJAS構造材)'!$G$8,"☑")</f>
        <v>0</v>
      </c>
      <c r="J4" s="1">
        <f>COUNTIF('様式第6号-2-①（CLT以外のJAS構造材)'!$G9,"☑")</f>
        <v>0</v>
      </c>
      <c r="K4" s="1">
        <f>COUNTIF('様式第6号-2-①（CLT以外のJAS構造材)'!$G10,"☑")</f>
        <v>0</v>
      </c>
      <c r="L4" s="182">
        <f>COUNTIF('様式第6号-2-①（CLT以外のJAS構造材)'!$G11,"☑")</f>
        <v>0</v>
      </c>
      <c r="M4" s="1">
        <f>COUNTIF('様式第6号-2-①（CLT以外のJAS構造材)'!$C14,"☑")</f>
        <v>0</v>
      </c>
      <c r="N4" s="1">
        <f>COUNTIF('様式第6号-2-①（CLT以外のJAS構造材)'!$C15,"☑")</f>
        <v>0</v>
      </c>
      <c r="O4" s="1">
        <f>COUNTIF('様式第6号-2-①（CLT以外のJAS構造材)'!$C16,"☑")</f>
        <v>0</v>
      </c>
      <c r="P4" s="1">
        <f>COUNTIF('様式第6号-2-①（CLT以外のJAS構造材)'!$G14,"☑")</f>
        <v>0</v>
      </c>
      <c r="Q4" s="1">
        <f>COUNTIF('様式第6号-2-①（CLT以外のJAS構造材)'!$G15,"☑")</f>
        <v>0</v>
      </c>
      <c r="R4" s="209">
        <f>COUNTIF('様式第6号-2-①（CLT以外のJAS構造材)'!$C19,"☑")</f>
        <v>0</v>
      </c>
      <c r="S4" s="1">
        <f>COUNTIF('様式第6号-2-①（CLT以外のJAS構造材)'!$C20,"☑")</f>
        <v>0</v>
      </c>
      <c r="T4" s="1">
        <f>COUNTIF('様式第6号-2-①（CLT以外のJAS構造材)'!$G19,"☑")</f>
        <v>0</v>
      </c>
      <c r="U4" s="1">
        <f>COUNTIF('様式第6号-2-①（CLT以外のJAS構造材)'!$G20,"☑")</f>
        <v>0</v>
      </c>
      <c r="V4" s="1">
        <f>COUNTIF('様式第6号-2-①（CLT以外のJAS構造材)'!$C21,"☑")</f>
        <v>0</v>
      </c>
      <c r="W4" s="220" t="e">
        <f>VLOOKUP("*",'様式第6号-2-①（CLT以外のJAS構造材)'!$C23:$H25,1,FALSE)</f>
        <v>#N/A</v>
      </c>
      <c r="X4" s="209">
        <f>COUNTIF('様式第6号-2-①（CLT以外のJAS構造材)'!$C29,"☑")</f>
        <v>0</v>
      </c>
      <c r="Y4" s="1">
        <f>COUNTIF('様式第6号-2-①（CLT以外のJAS構造材)'!$C30,"☑")</f>
        <v>0</v>
      </c>
      <c r="Z4" s="1">
        <f>COUNTIF('様式第6号-2-①（CLT以外のJAS構造材)'!$G29,"☑")</f>
        <v>0</v>
      </c>
      <c r="AA4" s="1">
        <f>COUNTIF('様式第6号-2-①（CLT以外のJAS構造材)'!$G30,"☑")</f>
        <v>0</v>
      </c>
      <c r="AB4" s="1">
        <f>COUNTIF('様式第6号-2-①（CLT以外のJAS構造材)'!$C31,"☑")</f>
        <v>0</v>
      </c>
      <c r="AC4" s="17" t="e">
        <f>VLOOKUP("*",'様式第6号-2-①（CLT以外のJAS構造材)'!$C33:$L35,1,FALSE)</f>
        <v>#N/A</v>
      </c>
      <c r="AD4" s="209">
        <f>COUNTIF('様式第6号-2-①（CLT以外のJAS構造材)'!$C40,"☑")</f>
        <v>0</v>
      </c>
      <c r="AE4" s="1">
        <f>COUNTIF('様式第6号-2-①（CLT以外のJAS構造材)'!$C41,"☑")</f>
        <v>0</v>
      </c>
      <c r="AF4" s="1">
        <f>COUNTIF('様式第6号-2-①（CLT以外のJAS構造材)'!$G40,"☑")</f>
        <v>0</v>
      </c>
      <c r="AG4" s="1">
        <f>COUNTIF('様式第6号-2-①（CLT以外のJAS構造材)'!$G41,"☑")</f>
        <v>0</v>
      </c>
      <c r="AH4" s="220" t="e">
        <f>VLOOKUP("*",'様式第6号-2-①（CLT以外のJAS構造材)'!$C43:$L45,1,FALSE)</f>
        <v>#N/A</v>
      </c>
      <c r="AI4" s="399">
        <f>'様式第6号-2-①（CLT以外のJAS構造材)'!$C$48</f>
        <v>0</v>
      </c>
      <c r="AJ4" s="209">
        <f>COUNTIF('様式第6号-2-①（CLT以外のJAS構造材)'!$C52,"☑")</f>
        <v>0</v>
      </c>
      <c r="AK4" s="1">
        <f>COUNTIF('様式第6号-2-①（CLT以外のJAS構造材)'!$C53,"☑")</f>
        <v>0</v>
      </c>
      <c r="AL4" s="1">
        <f>COUNTIF('様式第6号-2-①（CLT以外のJAS構造材)'!$G52,"☑")</f>
        <v>0</v>
      </c>
      <c r="AM4" s="1">
        <f>COUNTIF('様式第6号-2-①（CLT以外のJAS構造材)'!$G53,"☑")</f>
        <v>0</v>
      </c>
      <c r="AN4" s="17" t="e">
        <f>VLOOKUP("*",'様式第6号-2-①（CLT以外のJAS構造材)'!$C55:$L57,1,FALSE)</f>
        <v>#N/A</v>
      </c>
      <c r="AO4" s="399">
        <f>'様式第6号-2-①（CLT以外のJAS構造材)'!$C$60</f>
        <v>0</v>
      </c>
      <c r="AP4" s="209">
        <f>COUNTIF('様式第6号-2-①（CLT以外のJAS構造材)'!$C65,"☑")</f>
        <v>0</v>
      </c>
      <c r="AQ4" s="1">
        <f>COUNTIF('様式第6号-2-①（CLT以外のJAS構造材)'!$C66,"☑")</f>
        <v>0</v>
      </c>
      <c r="AR4" s="1">
        <f>COUNTIF('様式第6号-2-①（CLT以外のJAS構造材)'!$G65,"☑")</f>
        <v>0</v>
      </c>
      <c r="AS4" s="1">
        <f>COUNTIF('様式第6号-2-①（CLT以外のJAS構造材)'!$G66,"☑")</f>
        <v>0</v>
      </c>
      <c r="AT4" s="17" t="e">
        <f>VLOOKUP("*",'様式第6号-2-①（CLT以外のJAS構造材)'!$C68:$L70,1,FALSE)</f>
        <v>#N/A</v>
      </c>
      <c r="AU4" s="218">
        <f>'様式第6号-2-①（CLT以外のJAS構造材)'!$C$73</f>
        <v>0</v>
      </c>
      <c r="AV4" s="209">
        <f>COUNTIF('様式第6号-2-①（CLT以外のJAS構造材)'!$C76,"☑")</f>
        <v>0</v>
      </c>
      <c r="AW4" s="1">
        <f>COUNTIF('様式第6号-2-①（CLT以外のJAS構造材)'!$C77,"☑")</f>
        <v>0</v>
      </c>
      <c r="AX4" s="1">
        <f>COUNTIF('様式第6号-2-①（CLT以外のJAS構造材)'!$G76,"☑")</f>
        <v>0</v>
      </c>
      <c r="AY4" s="1">
        <f>COUNTIF('様式第6号-2-①（CLT以外のJAS構造材)'!$G77,"☑")</f>
        <v>0</v>
      </c>
      <c r="AZ4" s="17">
        <f>'様式第6号-2-①（CLT以外のJAS構造材)'!$C$79</f>
        <v>0</v>
      </c>
      <c r="BA4" s="218">
        <f>'様式第6号-2-①（CLT以外のJAS構造材)'!$C$84</f>
        <v>0</v>
      </c>
      <c r="BB4" s="209">
        <f>COUNTIF('様式第6号-2-①（CLT以外のJAS構造材)'!$C87,"☑")</f>
        <v>0</v>
      </c>
      <c r="BC4" s="1">
        <f>COUNTIF('様式第6号-2-①（CLT以外のJAS構造材)'!$C88,"☑")</f>
        <v>0</v>
      </c>
      <c r="BD4" s="1">
        <f>COUNTIF('様式第6号-2-①（CLT以外のJAS構造材)'!$C89,"☑")</f>
        <v>0</v>
      </c>
      <c r="BE4" s="1">
        <f>COUNTIF('様式第6号-2-①（CLT以外のJAS構造材)'!$G87,"☑")</f>
        <v>0</v>
      </c>
      <c r="BF4" s="1">
        <f>COUNTIF('様式第6号-2-①（CLT以外のJAS構造材)'!$G88,"☑")</f>
        <v>0</v>
      </c>
      <c r="BG4" s="219" t="e">
        <f>VLOOKUP("*",'様式第6号-2-①（CLT以外のJAS構造材)'!C91,1,FALSE)</f>
        <v>#N/A</v>
      </c>
    </row>
    <row r="5" spans="1:63" x14ac:dyDescent="0.45">
      <c r="D5" s="1"/>
      <c r="E5" s="1"/>
      <c r="F5" s="1"/>
      <c r="G5" s="1"/>
      <c r="H5" s="1"/>
      <c r="I5" s="1"/>
      <c r="J5" s="1"/>
      <c r="K5" s="1"/>
      <c r="L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7" spans="1:63" x14ac:dyDescent="0.45">
      <c r="G7" s="1"/>
    </row>
    <row r="10" spans="1:63" x14ac:dyDescent="0.45">
      <c r="AN10" s="10"/>
    </row>
    <row r="11" spans="1:63" x14ac:dyDescent="0.45">
      <c r="AN11" s="10"/>
    </row>
    <row r="12" spans="1:63" x14ac:dyDescent="0.45">
      <c r="AN12" s="10"/>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最初にお読みください</vt:lpstr>
      <vt:lpstr>様式6号-2-基礎的情報</vt:lpstr>
      <vt:lpstr>様式第6号-2（共通）</vt:lpstr>
      <vt:lpstr>様式第6号-2-①（CLT以外のJAS構造材)</vt:lpstr>
      <vt:lpstr>様式第6号-2-②（CLT）</vt:lpstr>
      <vt:lpstr>様式6号-2-別紙（部材調査票）</vt:lpstr>
      <vt:lpstr>集計シート-基礎</vt:lpstr>
      <vt:lpstr>集計シートｰ共通</vt:lpstr>
      <vt:lpstr>集計シートｰ製材</vt:lpstr>
      <vt:lpstr>集計シート-CLT</vt:lpstr>
      <vt:lpstr>集計シートCLT2</vt:lpstr>
      <vt:lpstr>'様式6号-2-基礎的情報'!Print_Area</vt:lpstr>
      <vt:lpstr>'様式第6号-2（共通）'!Print_Area</vt:lpstr>
      <vt:lpstr>'様式第6号-2-①（CLT以外のJAS構造材)'!Print_Area</vt:lpstr>
      <vt:lpstr>'様式第6号-2-②（CLT）'!Print_Area</vt:lpstr>
      <vt:lpstr>'様式6号-2-基礎的情報'!Print_Titles</vt:lpstr>
      <vt:lpstr>'様式第6号-2（共通）'!Print_Titles</vt:lpstr>
      <vt:lpstr>'様式第6号-2-①（CLT以外のJAS構造材)'!Print_Titles</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CatenaRentalSystem</dc:creator>
  <cp:lastModifiedBy>User</cp:lastModifiedBy>
  <cp:lastPrinted>2025-08-29T02:18:16Z</cp:lastPrinted>
  <dcterms:created xsi:type="dcterms:W3CDTF">2024-05-14T07:21:37Z</dcterms:created>
  <dcterms:modified xsi:type="dcterms:W3CDTF">2025-10-22T04:33:34Z</dcterms:modified>
</cp:coreProperties>
</file>